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0" yWindow="240" windowWidth="20490" windowHeight="7905" firstSheet="5" activeTab="5"/>
  </bookViews>
  <sheets>
    <sheet name="Ranaking" sheetId="4" state="hidden" r:id="rId1"/>
    <sheet name="Pricing" sheetId="2" state="hidden" r:id="rId2"/>
    <sheet name="Worksheet" sheetId="1" state="hidden" r:id="rId3"/>
    <sheet name="Hoja2" sheetId="5" state="hidden" r:id="rId4"/>
    <sheet name="Hoja3" sheetId="6" state="hidden" r:id="rId5"/>
    <sheet name="Ranking para publicar" sheetId="7" r:id="rId6"/>
    <sheet name="Linea Base" sheetId="3" state="hidden" r:id="rId7"/>
  </sheets>
  <definedNames>
    <definedName name="_xlnm._FilterDatabase" localSheetId="6" hidden="1">'Linea Base'!$A$2:$JA$119</definedName>
    <definedName name="_xlnm._FilterDatabase" localSheetId="1" hidden="1">Pricing!$B$3:$F$52</definedName>
    <definedName name="_xlnm._FilterDatabase" localSheetId="2" hidden="1">Worksheet!$A$2:$AB$241</definedName>
  </definedNames>
  <calcPr calcId="144525"/>
</workbook>
</file>

<file path=xl/calcChain.xml><?xml version="1.0" encoding="utf-8"?>
<calcChain xmlns="http://schemas.openxmlformats.org/spreadsheetml/2006/main">
  <c r="F66" i="2" l="1"/>
  <c r="G52" i="2"/>
  <c r="L63" i="2" l="1"/>
  <c r="M63" i="2"/>
  <c r="J63" i="2"/>
  <c r="I58" i="2"/>
  <c r="I59" i="2"/>
  <c r="I60" i="2"/>
  <c r="I61" i="2"/>
  <c r="I62" i="2"/>
  <c r="J62" i="2" s="1"/>
  <c r="I63" i="2"/>
  <c r="I57" i="2"/>
  <c r="L62" i="2"/>
  <c r="M62" i="2"/>
  <c r="F8" i="5" l="1"/>
  <c r="F18" i="5" l="1"/>
  <c r="F14" i="5"/>
  <c r="F9" i="5"/>
  <c r="F23" i="5"/>
  <c r="F13" i="5"/>
  <c r="F5" i="5"/>
  <c r="F22" i="5"/>
  <c r="F11" i="5"/>
  <c r="F7" i="5"/>
  <c r="F25" i="5"/>
  <c r="F6" i="5"/>
  <c r="F2" i="5"/>
  <c r="F27" i="5"/>
  <c r="F19" i="5"/>
  <c r="F4" i="5"/>
  <c r="F20" i="5"/>
  <c r="F26" i="5"/>
  <c r="F10" i="5"/>
  <c r="F16" i="5"/>
  <c r="F21" i="5"/>
  <c r="F17" i="5"/>
  <c r="F3" i="5"/>
  <c r="F15" i="5"/>
  <c r="F24" i="5"/>
  <c r="F12" i="5"/>
  <c r="M57" i="2"/>
  <c r="M58" i="2"/>
  <c r="M59" i="2"/>
  <c r="M60" i="2"/>
  <c r="M61" i="2"/>
  <c r="M56" i="2"/>
  <c r="L57" i="2"/>
  <c r="L58" i="2"/>
  <c r="L59" i="2"/>
  <c r="L60" i="2"/>
  <c r="L61" i="2"/>
  <c r="L56" i="2"/>
  <c r="E69" i="2"/>
  <c r="G69" i="2"/>
  <c r="L66" i="2" l="1"/>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2" i="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2" i="4"/>
  <c r="F3" i="4"/>
  <c r="F4" i="4"/>
  <c r="G4" i="4" s="1"/>
  <c r="F5" i="4"/>
  <c r="F6" i="4"/>
  <c r="G6" i="4" s="1"/>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2"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2"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 r="G48" i="4" l="1"/>
  <c r="G44" i="4"/>
  <c r="G40" i="4"/>
  <c r="G36" i="4"/>
  <c r="G32" i="4"/>
  <c r="G28" i="4"/>
  <c r="G24" i="4"/>
  <c r="G20" i="4"/>
  <c r="G16" i="4"/>
  <c r="G12" i="4"/>
  <c r="G8" i="4"/>
  <c r="G47" i="4"/>
  <c r="G43" i="4"/>
  <c r="G39" i="4"/>
  <c r="G35" i="4"/>
  <c r="G31" i="4"/>
  <c r="G27" i="4"/>
  <c r="G23" i="4"/>
  <c r="G19" i="4"/>
  <c r="G15" i="4"/>
  <c r="G11" i="4"/>
  <c r="G3" i="4"/>
  <c r="G2" i="4"/>
  <c r="G46" i="4"/>
  <c r="G42" i="4"/>
  <c r="G38" i="4"/>
  <c r="G34" i="4"/>
  <c r="G30" i="4"/>
  <c r="G26" i="4"/>
  <c r="G22" i="4"/>
  <c r="G18" i="4"/>
  <c r="G14" i="4"/>
  <c r="G10" i="4"/>
  <c r="G49" i="4"/>
  <c r="G45" i="4"/>
  <c r="G41" i="4"/>
  <c r="G37" i="4"/>
  <c r="G33" i="4"/>
  <c r="G29" i="4"/>
  <c r="G25" i="4"/>
  <c r="G21" i="4"/>
  <c r="G17" i="4"/>
  <c r="G13" i="4"/>
  <c r="G9" i="4"/>
  <c r="G5" i="4"/>
  <c r="J56" i="2" l="1"/>
  <c r="J60" i="2"/>
  <c r="J59" i="2"/>
  <c r="J58" i="2"/>
  <c r="J57" i="2"/>
  <c r="F5" i="2"/>
  <c r="H5" i="2" s="1"/>
  <c r="F29" i="2"/>
  <c r="H29" i="2" s="1"/>
  <c r="F6" i="2"/>
  <c r="H6" i="2" s="1"/>
  <c r="F7" i="2"/>
  <c r="H7" i="2" s="1"/>
  <c r="F8" i="2"/>
  <c r="H8" i="2" s="1"/>
  <c r="F9" i="2"/>
  <c r="H9" i="2" s="1"/>
  <c r="F10" i="2"/>
  <c r="H10" i="2" s="1"/>
  <c r="F11" i="2"/>
  <c r="H11" i="2" s="1"/>
  <c r="F12" i="2"/>
  <c r="H12" i="2" s="1"/>
  <c r="F13" i="2"/>
  <c r="H13" i="2" s="1"/>
  <c r="F14" i="2"/>
  <c r="H14" i="2" s="1"/>
  <c r="F32" i="2"/>
  <c r="F15" i="2"/>
  <c r="H15" i="2" s="1"/>
  <c r="F16" i="2"/>
  <c r="H16" i="2" s="1"/>
  <c r="F17" i="2"/>
  <c r="H17" i="2" s="1"/>
  <c r="F18" i="2"/>
  <c r="H18" i="2" s="1"/>
  <c r="F19" i="2"/>
  <c r="H19" i="2" s="1"/>
  <c r="F20" i="2"/>
  <c r="H20" i="2" s="1"/>
  <c r="F21" i="2"/>
  <c r="H21" i="2" s="1"/>
  <c r="F30" i="2"/>
  <c r="F24" i="2"/>
  <c r="H24" i="2" s="1"/>
  <c r="F31" i="2"/>
  <c r="F25" i="2"/>
  <c r="H25" i="2" s="1"/>
  <c r="F26" i="2"/>
  <c r="H26" i="2" s="1"/>
  <c r="F27" i="2"/>
  <c r="H27" i="2" s="1"/>
  <c r="F28" i="2"/>
  <c r="H28" i="2" s="1"/>
  <c r="F33" i="2"/>
  <c r="F34" i="2"/>
  <c r="F22" i="2"/>
  <c r="H22" i="2" s="1"/>
  <c r="F23" i="2"/>
  <c r="H23" i="2" s="1"/>
  <c r="F35" i="2"/>
  <c r="F36" i="2"/>
  <c r="F37" i="2"/>
  <c r="F38" i="2"/>
  <c r="F39" i="2"/>
  <c r="F40" i="2"/>
  <c r="F41" i="2"/>
  <c r="F42" i="2"/>
  <c r="F43" i="2"/>
  <c r="F44" i="2"/>
  <c r="F45" i="2"/>
  <c r="F46" i="2"/>
  <c r="F47" i="2"/>
  <c r="F48" i="2"/>
  <c r="F49" i="2"/>
  <c r="F50" i="2"/>
  <c r="F51" i="2"/>
  <c r="F4" i="2"/>
  <c r="H4" i="2" s="1"/>
  <c r="IT119" i="3"/>
  <c r="IR119" i="3"/>
  <c r="CX119" i="3"/>
  <c r="BO119" i="3"/>
  <c r="AL119" i="3"/>
  <c r="IT118" i="3"/>
  <c r="IR118" i="3"/>
  <c r="CX118" i="3"/>
  <c r="BO118" i="3"/>
  <c r="IT117" i="3"/>
  <c r="IR117" i="3"/>
  <c r="CX117" i="3"/>
  <c r="BO117" i="3"/>
  <c r="IT116" i="3"/>
  <c r="IR116" i="3"/>
  <c r="CX116" i="3"/>
  <c r="BO116" i="3"/>
  <c r="AL116" i="3"/>
  <c r="IT115" i="3"/>
  <c r="IR115" i="3"/>
  <c r="CX115" i="3"/>
  <c r="BO115" i="3"/>
  <c r="AL115" i="3"/>
  <c r="IT114" i="3"/>
  <c r="IR114" i="3"/>
  <c r="CX114" i="3"/>
  <c r="BO114" i="3"/>
  <c r="AL114" i="3"/>
  <c r="IT113" i="3"/>
  <c r="IR113" i="3"/>
  <c r="CX113" i="3"/>
  <c r="BO113" i="3"/>
  <c r="AL113" i="3"/>
  <c r="IT112" i="3"/>
  <c r="IR112" i="3"/>
  <c r="CX112" i="3"/>
  <c r="BO112" i="3"/>
  <c r="AL112" i="3"/>
  <c r="IT111" i="3"/>
  <c r="IR111" i="3"/>
  <c r="CX111" i="3"/>
  <c r="BO111" i="3"/>
  <c r="AL111" i="3"/>
  <c r="IT110" i="3"/>
  <c r="IR110" i="3"/>
  <c r="CX110" i="3"/>
  <c r="BO110" i="3"/>
  <c r="AL110" i="3"/>
  <c r="IT109" i="3"/>
  <c r="IR109" i="3"/>
  <c r="CX109" i="3"/>
  <c r="BO109" i="3"/>
  <c r="AL109" i="3"/>
  <c r="IT108" i="3"/>
  <c r="IR108" i="3"/>
  <c r="CX108" i="3"/>
  <c r="BO108" i="3"/>
  <c r="AL108" i="3"/>
  <c r="IT107" i="3"/>
  <c r="IR107" i="3"/>
  <c r="CX107" i="3"/>
  <c r="BO107" i="3"/>
  <c r="IT106" i="3"/>
  <c r="IR106" i="3"/>
  <c r="CX106" i="3"/>
  <c r="BO106" i="3"/>
  <c r="AL106" i="3"/>
  <c r="IT105" i="3"/>
  <c r="IR105" i="3"/>
  <c r="CX105" i="3"/>
  <c r="BO105" i="3"/>
  <c r="AL105" i="3"/>
  <c r="IT104" i="3"/>
  <c r="IR104" i="3"/>
  <c r="CX104" i="3"/>
  <c r="BO104" i="3"/>
  <c r="IT103" i="3"/>
  <c r="IR103" i="3"/>
  <c r="CX103" i="3"/>
  <c r="BO103" i="3"/>
  <c r="IT102" i="3"/>
  <c r="IR102" i="3"/>
  <c r="CX102" i="3"/>
  <c r="BO102" i="3"/>
  <c r="AL102" i="3"/>
  <c r="IT101" i="3"/>
  <c r="IR101" i="3"/>
  <c r="CX101" i="3"/>
  <c r="BO101" i="3"/>
  <c r="AL101" i="3"/>
  <c r="IT100" i="3"/>
  <c r="IR100" i="3"/>
  <c r="CX100" i="3"/>
  <c r="BO100" i="3"/>
  <c r="AL100" i="3"/>
  <c r="IT99" i="3"/>
  <c r="IR99" i="3"/>
  <c r="CX99" i="3"/>
  <c r="BO99" i="3"/>
  <c r="IT98" i="3"/>
  <c r="IR98" i="3"/>
  <c r="CX98" i="3"/>
  <c r="BO98" i="3"/>
  <c r="AL98" i="3"/>
  <c r="IT97" i="3"/>
  <c r="IR97" i="3"/>
  <c r="CX97" i="3"/>
  <c r="BO97" i="3"/>
  <c r="AL97" i="3"/>
  <c r="IT96" i="3"/>
  <c r="IR96" i="3"/>
  <c r="CX96" i="3"/>
  <c r="BO96" i="3"/>
  <c r="AL96" i="3"/>
  <c r="IT95" i="3"/>
  <c r="IR95" i="3"/>
  <c r="CX95" i="3"/>
  <c r="BO95" i="3"/>
  <c r="IT94" i="3"/>
  <c r="IR94" i="3"/>
  <c r="CX94" i="3"/>
  <c r="BO94" i="3"/>
  <c r="IT93" i="3"/>
  <c r="IR93" i="3"/>
  <c r="CX93" i="3"/>
  <c r="BO93" i="3"/>
  <c r="AL93" i="3"/>
  <c r="IT92" i="3"/>
  <c r="IR92" i="3"/>
  <c r="CX92" i="3"/>
  <c r="BO92" i="3"/>
  <c r="IT91" i="3"/>
  <c r="IR91" i="3"/>
  <c r="CX91" i="3"/>
  <c r="BO91" i="3"/>
  <c r="IT90" i="3"/>
  <c r="IR90" i="3"/>
  <c r="CX90" i="3"/>
  <c r="BO90" i="3"/>
  <c r="IT89" i="3"/>
  <c r="IR89" i="3"/>
  <c r="CX89" i="3"/>
  <c r="BO89" i="3"/>
  <c r="AL89" i="3"/>
  <c r="IT88" i="3"/>
  <c r="IR88" i="3"/>
  <c r="CX88" i="3"/>
  <c r="BO88" i="3"/>
  <c r="IT87" i="3"/>
  <c r="IR87" i="3"/>
  <c r="CX87" i="3"/>
  <c r="BO87" i="3"/>
  <c r="IT86" i="3"/>
  <c r="IR86" i="3"/>
  <c r="CX86" i="3"/>
  <c r="BO86" i="3"/>
  <c r="IT85" i="3"/>
  <c r="IR85" i="3"/>
  <c r="CX85" i="3"/>
  <c r="BO85" i="3"/>
  <c r="AL85" i="3"/>
  <c r="IT84" i="3"/>
  <c r="IR84" i="3"/>
  <c r="CX84" i="3"/>
  <c r="BO84" i="3"/>
  <c r="AL84" i="3"/>
  <c r="IT83" i="3"/>
  <c r="IR83" i="3"/>
  <c r="CX83" i="3"/>
  <c r="BO83" i="3"/>
  <c r="IT82" i="3"/>
  <c r="IR82" i="3"/>
  <c r="CX82" i="3"/>
  <c r="BO82" i="3"/>
  <c r="IT81" i="3"/>
  <c r="IR81" i="3"/>
  <c r="CX81" i="3"/>
  <c r="BO81" i="3"/>
  <c r="IT80" i="3"/>
  <c r="IR80" i="3"/>
  <c r="CX80" i="3"/>
  <c r="BO80" i="3"/>
  <c r="IT79" i="3"/>
  <c r="IR79" i="3"/>
  <c r="CX79" i="3"/>
  <c r="BO79" i="3"/>
  <c r="AL79" i="3"/>
  <c r="IT78" i="3"/>
  <c r="IR78" i="3"/>
  <c r="CX78" i="3"/>
  <c r="BO78" i="3"/>
  <c r="AL78" i="3"/>
  <c r="IT77" i="3"/>
  <c r="IR77" i="3"/>
  <c r="CX77" i="3"/>
  <c r="BO77" i="3"/>
  <c r="AL77" i="3"/>
  <c r="IT76" i="3"/>
  <c r="IR76" i="3"/>
  <c r="CX76" i="3"/>
  <c r="BO76" i="3"/>
  <c r="IT75" i="3"/>
  <c r="IR75" i="3"/>
  <c r="CX75" i="3"/>
  <c r="BO75" i="3"/>
  <c r="IT74" i="3"/>
  <c r="IR74" i="3"/>
  <c r="CX74" i="3"/>
  <c r="BO74" i="3"/>
  <c r="IT73" i="3"/>
  <c r="IR73" i="3"/>
  <c r="CX73" i="3"/>
  <c r="BO73" i="3"/>
  <c r="AL73" i="3"/>
  <c r="IT72" i="3"/>
  <c r="IR72" i="3"/>
  <c r="CX72" i="3"/>
  <c r="BO72" i="3"/>
  <c r="AL72" i="3"/>
  <c r="IT71" i="3"/>
  <c r="IR71" i="3"/>
  <c r="CX71" i="3"/>
  <c r="BO71" i="3"/>
  <c r="AL71" i="3"/>
  <c r="IT70" i="3"/>
  <c r="IR70" i="3"/>
  <c r="CX70" i="3"/>
  <c r="BO70" i="3"/>
  <c r="IT69" i="3"/>
  <c r="IR69" i="3"/>
  <c r="CX69" i="3"/>
  <c r="BO69" i="3"/>
  <c r="AL69" i="3"/>
  <c r="IT68" i="3"/>
  <c r="IR68" i="3"/>
  <c r="CX68" i="3"/>
  <c r="BO68" i="3"/>
  <c r="AL68" i="3"/>
  <c r="IT67" i="3"/>
  <c r="IR67" i="3"/>
  <c r="CX67" i="3"/>
  <c r="BO67" i="3"/>
  <c r="IT66" i="3"/>
  <c r="IR66" i="3"/>
  <c r="CX66" i="3"/>
  <c r="BO66" i="3"/>
  <c r="AL66" i="3"/>
  <c r="IT65" i="3"/>
  <c r="IR65" i="3"/>
  <c r="CX65" i="3"/>
  <c r="BO65" i="3"/>
  <c r="IT64" i="3"/>
  <c r="IR64" i="3"/>
  <c r="CX64" i="3"/>
  <c r="BO64" i="3"/>
  <c r="IT63" i="3"/>
  <c r="IR63" i="3"/>
  <c r="CX63" i="3"/>
  <c r="BO63" i="3"/>
  <c r="IT62" i="3"/>
  <c r="IR62" i="3"/>
  <c r="CX62" i="3"/>
  <c r="BO62" i="3"/>
  <c r="AL62" i="3"/>
  <c r="IT61" i="3"/>
  <c r="IR61" i="3"/>
  <c r="CX61" i="3"/>
  <c r="BO61" i="3"/>
  <c r="AL61" i="3"/>
  <c r="IT60" i="3"/>
  <c r="IR60" i="3"/>
  <c r="CX60" i="3"/>
  <c r="BO60" i="3"/>
  <c r="IT59" i="3"/>
  <c r="IR59" i="3"/>
  <c r="CX59" i="3"/>
  <c r="BO59" i="3"/>
  <c r="AL59" i="3"/>
  <c r="IT58" i="3"/>
  <c r="IR58" i="3"/>
  <c r="CX58" i="3"/>
  <c r="BO58" i="3"/>
  <c r="AL58" i="3"/>
  <c r="IT57" i="3"/>
  <c r="IR57" i="3"/>
  <c r="CX57" i="3"/>
  <c r="BO57" i="3"/>
  <c r="AL57" i="3"/>
  <c r="IT56" i="3"/>
  <c r="IR56" i="3"/>
  <c r="CX56" i="3"/>
  <c r="BO56" i="3"/>
  <c r="IT55" i="3"/>
  <c r="IR55" i="3"/>
  <c r="CX55" i="3"/>
  <c r="BO55" i="3"/>
  <c r="AL55" i="3"/>
  <c r="IT54" i="3"/>
  <c r="IR54" i="3"/>
  <c r="CX54" i="3"/>
  <c r="BO54" i="3"/>
  <c r="IT53" i="3"/>
  <c r="IR53" i="3"/>
  <c r="CX53" i="3"/>
  <c r="BO53" i="3"/>
  <c r="AL53" i="3"/>
  <c r="IT52" i="3"/>
  <c r="IR52" i="3"/>
  <c r="CX52" i="3"/>
  <c r="BO52" i="3"/>
  <c r="AL52" i="3"/>
  <c r="IT51" i="3"/>
  <c r="IR51" i="3"/>
  <c r="CX51" i="3"/>
  <c r="BO51" i="3"/>
  <c r="AL51" i="3"/>
  <c r="IT50" i="3"/>
  <c r="IR50" i="3"/>
  <c r="CX50" i="3"/>
  <c r="BO50" i="3"/>
  <c r="IT49" i="3"/>
  <c r="IR49" i="3"/>
  <c r="CX49" i="3"/>
  <c r="BO49" i="3"/>
  <c r="AL49" i="3"/>
  <c r="IT48" i="3"/>
  <c r="IR48" i="3"/>
  <c r="CX48" i="3"/>
  <c r="BO48" i="3"/>
  <c r="IT47" i="3"/>
  <c r="IR47" i="3"/>
  <c r="CX47" i="3"/>
  <c r="BO47" i="3"/>
  <c r="IT46" i="3"/>
  <c r="IR46" i="3"/>
  <c r="CX46" i="3"/>
  <c r="BO46" i="3"/>
  <c r="AL46" i="3"/>
  <c r="IT45" i="3"/>
  <c r="IR45" i="3"/>
  <c r="CX45" i="3"/>
  <c r="BO45" i="3"/>
  <c r="IT44" i="3"/>
  <c r="IR44" i="3"/>
  <c r="CX44" i="3"/>
  <c r="BO44" i="3"/>
  <c r="AL44" i="3"/>
  <c r="IT43" i="3"/>
  <c r="IR43" i="3"/>
  <c r="CX43" i="3"/>
  <c r="BO43" i="3"/>
  <c r="IT42" i="3"/>
  <c r="IR42" i="3"/>
  <c r="CX42" i="3"/>
  <c r="BO42" i="3"/>
  <c r="AL42" i="3"/>
  <c r="IT41" i="3"/>
  <c r="IR41" i="3"/>
  <c r="CX41" i="3"/>
  <c r="BO41" i="3"/>
  <c r="AL41" i="3"/>
  <c r="IT40" i="3"/>
  <c r="IR40" i="3"/>
  <c r="CX40" i="3"/>
  <c r="BO40" i="3"/>
  <c r="AL40" i="3"/>
  <c r="IT39" i="3"/>
  <c r="IR39" i="3"/>
  <c r="CX39" i="3"/>
  <c r="BO39" i="3"/>
  <c r="IT38" i="3"/>
  <c r="IR38" i="3"/>
  <c r="CX38" i="3"/>
  <c r="BO38" i="3"/>
  <c r="AL38" i="3"/>
  <c r="IT37" i="3"/>
  <c r="IR37" i="3"/>
  <c r="CX37" i="3"/>
  <c r="BO37" i="3"/>
  <c r="AL37" i="3"/>
  <c r="IT36" i="3"/>
  <c r="IR36" i="3"/>
  <c r="CX36" i="3"/>
  <c r="BO36" i="3"/>
  <c r="AL36" i="3"/>
  <c r="IT35" i="3"/>
  <c r="IR35" i="3"/>
  <c r="CX35" i="3"/>
  <c r="BO35" i="3"/>
  <c r="AL35" i="3"/>
  <c r="IT34" i="3"/>
  <c r="IR34" i="3"/>
  <c r="CX34" i="3"/>
  <c r="BO34" i="3"/>
  <c r="IT33" i="3"/>
  <c r="IR33" i="3"/>
  <c r="CX33" i="3"/>
  <c r="BO33" i="3"/>
  <c r="IT32" i="3"/>
  <c r="IR32" i="3"/>
  <c r="CX32" i="3"/>
  <c r="BO32" i="3"/>
  <c r="AL32" i="3"/>
  <c r="IT31" i="3"/>
  <c r="IR31" i="3"/>
  <c r="CX31" i="3"/>
  <c r="BO31" i="3"/>
  <c r="AL31" i="3"/>
  <c r="IT30" i="3"/>
  <c r="IR30" i="3"/>
  <c r="CX30" i="3"/>
  <c r="BO30" i="3"/>
  <c r="AL30" i="3"/>
  <c r="IT29" i="3"/>
  <c r="IR29" i="3"/>
  <c r="CX29" i="3"/>
  <c r="BO29" i="3"/>
  <c r="AL29" i="3"/>
  <c r="IT28" i="3"/>
  <c r="IR28" i="3"/>
  <c r="CX28" i="3"/>
  <c r="BO28" i="3"/>
  <c r="AL28" i="3"/>
  <c r="IT27" i="3"/>
  <c r="IR27" i="3"/>
  <c r="CX27" i="3"/>
  <c r="BO27" i="3"/>
  <c r="AL27" i="3"/>
  <c r="IT26" i="3"/>
  <c r="IR26" i="3"/>
  <c r="CX26" i="3"/>
  <c r="BO26" i="3"/>
  <c r="AL26" i="3"/>
  <c r="IT25" i="3"/>
  <c r="IR25" i="3"/>
  <c r="CX25" i="3"/>
  <c r="BO25" i="3"/>
  <c r="AL25" i="3"/>
  <c r="IT24" i="3"/>
  <c r="IR24" i="3"/>
  <c r="CX24" i="3"/>
  <c r="BO24" i="3"/>
  <c r="AL24" i="3"/>
  <c r="IT23" i="3"/>
  <c r="IR23" i="3"/>
  <c r="CX23" i="3"/>
  <c r="BO23" i="3"/>
  <c r="IT22" i="3"/>
  <c r="IR22" i="3"/>
  <c r="CX22" i="3"/>
  <c r="BO22" i="3"/>
  <c r="IT21" i="3"/>
  <c r="IR21" i="3"/>
  <c r="CX21" i="3"/>
  <c r="BO21" i="3"/>
  <c r="AL21" i="3"/>
  <c r="IT20" i="3"/>
  <c r="IR20" i="3"/>
  <c r="CX20" i="3"/>
  <c r="BO20" i="3"/>
  <c r="AL20" i="3"/>
  <c r="IT19" i="3"/>
  <c r="IR19" i="3"/>
  <c r="CX19" i="3"/>
  <c r="BO19" i="3"/>
  <c r="AL19" i="3"/>
  <c r="IT18" i="3"/>
  <c r="IR18" i="3"/>
  <c r="CX18" i="3"/>
  <c r="BO18" i="3"/>
  <c r="AL18" i="3"/>
  <c r="IT17" i="3"/>
  <c r="IR17" i="3"/>
  <c r="CX17" i="3"/>
  <c r="BO17" i="3"/>
  <c r="AL17" i="3"/>
  <c r="IT16" i="3"/>
  <c r="IR16" i="3"/>
  <c r="CX16" i="3"/>
  <c r="BO16" i="3"/>
  <c r="AL16" i="3"/>
  <c r="IT15" i="3"/>
  <c r="IR15" i="3"/>
  <c r="CX15" i="3"/>
  <c r="BO15" i="3"/>
  <c r="AL15" i="3"/>
  <c r="IT14" i="3"/>
  <c r="IR14" i="3"/>
  <c r="CX14" i="3"/>
  <c r="BO14" i="3"/>
  <c r="AL14" i="3"/>
  <c r="IT13" i="3"/>
  <c r="IR13" i="3"/>
  <c r="CX13" i="3"/>
  <c r="BO13" i="3"/>
  <c r="AL13" i="3"/>
  <c r="IT12" i="3"/>
  <c r="IR12" i="3"/>
  <c r="CX12" i="3"/>
  <c r="BO12" i="3"/>
  <c r="IT11" i="3"/>
  <c r="IR11" i="3"/>
  <c r="CX11" i="3"/>
  <c r="BO11" i="3"/>
  <c r="AL11" i="3"/>
  <c r="IT10" i="3"/>
  <c r="IR10" i="3"/>
  <c r="CX10" i="3"/>
  <c r="BO10" i="3"/>
  <c r="IT9" i="3"/>
  <c r="IR9" i="3"/>
  <c r="CX9" i="3"/>
  <c r="BO9" i="3"/>
  <c r="AL9" i="3"/>
  <c r="IT8" i="3"/>
  <c r="IR8" i="3"/>
  <c r="CX8" i="3"/>
  <c r="BO8" i="3"/>
  <c r="AL8" i="3"/>
  <c r="IT7" i="3"/>
  <c r="IR7" i="3"/>
  <c r="CX7" i="3"/>
  <c r="BO7" i="3"/>
  <c r="AL7" i="3"/>
  <c r="IT6" i="3"/>
  <c r="IR6" i="3"/>
  <c r="CX6" i="3"/>
  <c r="BO6" i="3"/>
  <c r="AL6" i="3"/>
  <c r="IT5" i="3"/>
  <c r="IR5" i="3"/>
  <c r="CX5" i="3"/>
  <c r="BO5" i="3"/>
  <c r="AL5" i="3"/>
  <c r="IT4" i="3"/>
  <c r="IR4" i="3"/>
  <c r="CX4" i="3"/>
  <c r="BO4" i="3"/>
  <c r="AL4" i="3"/>
  <c r="IT3" i="3"/>
  <c r="IR3" i="3"/>
  <c r="CX3" i="3"/>
  <c r="BO3" i="3"/>
  <c r="E27" i="2" l="1"/>
  <c r="E28" i="2"/>
  <c r="E33" i="2"/>
  <c r="E34" i="2"/>
  <c r="E22" i="2"/>
  <c r="E23" i="2"/>
  <c r="E35" i="2"/>
  <c r="E36" i="2"/>
  <c r="E37" i="2"/>
  <c r="E38" i="2"/>
  <c r="E39" i="2"/>
  <c r="E40" i="2"/>
  <c r="E41" i="2"/>
  <c r="E42" i="2"/>
  <c r="E43" i="2"/>
  <c r="E44" i="2"/>
  <c r="E45" i="2"/>
  <c r="E46" i="2"/>
  <c r="E47" i="2"/>
  <c r="E48" i="2"/>
  <c r="E49" i="2"/>
  <c r="E50" i="2"/>
  <c r="E51" i="2"/>
  <c r="E5" i="2"/>
  <c r="E29" i="2"/>
  <c r="E6" i="2"/>
  <c r="E7" i="2"/>
  <c r="E8" i="2"/>
  <c r="E9" i="2"/>
  <c r="E10" i="2"/>
  <c r="E11" i="2"/>
  <c r="E12" i="2"/>
  <c r="E13" i="2"/>
  <c r="E14" i="2"/>
  <c r="E32" i="2"/>
  <c r="E15" i="2"/>
  <c r="E16" i="2"/>
  <c r="E17" i="2"/>
  <c r="E18" i="2"/>
  <c r="E19" i="2"/>
  <c r="E20" i="2"/>
  <c r="E21" i="2"/>
  <c r="E30" i="2"/>
  <c r="E24" i="2"/>
  <c r="E31" i="2"/>
  <c r="E25" i="2"/>
  <c r="E26" i="2"/>
  <c r="E4" i="2"/>
  <c r="M167" i="1" l="1"/>
  <c r="M127" i="1"/>
  <c r="M168" i="1"/>
  <c r="M169" i="1"/>
  <c r="M128" i="1"/>
  <c r="M170" i="1"/>
  <c r="M129" i="1"/>
  <c r="M132" i="1"/>
  <c r="M133" i="1"/>
  <c r="M130" i="1"/>
  <c r="M171" i="1"/>
  <c r="M131" i="1"/>
  <c r="M134" i="1"/>
  <c r="M135" i="1"/>
  <c r="M57" i="1"/>
  <c r="M136" i="1"/>
  <c r="M58" i="1"/>
  <c r="M59" i="1"/>
  <c r="M60" i="1"/>
  <c r="M61" i="1"/>
  <c r="M197" i="1"/>
  <c r="M42" i="1"/>
  <c r="M147" i="1"/>
  <c r="M198" i="1"/>
  <c r="M148" i="1"/>
  <c r="M149" i="1"/>
  <c r="M43" i="1"/>
  <c r="M150" i="1"/>
  <c r="M199" i="1"/>
  <c r="M44" i="1"/>
  <c r="M45" i="1"/>
  <c r="M46" i="1"/>
  <c r="M151" i="1"/>
  <c r="M200" i="1"/>
  <c r="M72" i="1"/>
  <c r="M201" i="1"/>
  <c r="M73" i="1"/>
  <c r="M74" i="1"/>
  <c r="M75" i="1"/>
  <c r="M52" i="1"/>
  <c r="M162" i="1"/>
  <c r="M217" i="1"/>
  <c r="M218" i="1"/>
  <c r="M53" i="1"/>
  <c r="M163" i="1"/>
  <c r="M219" i="1"/>
  <c r="M164" i="1"/>
  <c r="M165" i="1"/>
  <c r="M166" i="1"/>
  <c r="M54" i="1"/>
  <c r="M55" i="1"/>
  <c r="M56" i="1"/>
  <c r="M220" i="1"/>
  <c r="M152" i="1"/>
  <c r="M153" i="1"/>
  <c r="M154" i="1"/>
  <c r="M155" i="1"/>
  <c r="M156" i="1"/>
  <c r="M76" i="1"/>
  <c r="M182" i="1"/>
  <c r="M172" i="1"/>
  <c r="M173" i="1"/>
  <c r="M174" i="1"/>
  <c r="M175" i="1"/>
  <c r="M183" i="1"/>
  <c r="M221" i="1"/>
  <c r="M176" i="1"/>
  <c r="M184" i="1"/>
  <c r="M185" i="1"/>
  <c r="M186" i="1"/>
  <c r="M97" i="1"/>
  <c r="M98" i="1"/>
  <c r="M99" i="1"/>
  <c r="M100" i="1"/>
  <c r="M101" i="1"/>
  <c r="M212" i="1"/>
  <c r="M213" i="1"/>
  <c r="M214" i="1"/>
  <c r="M215" i="1"/>
  <c r="M216" i="1"/>
  <c r="M23" i="1"/>
  <c r="M24" i="1"/>
  <c r="M25" i="1"/>
  <c r="M26" i="1"/>
  <c r="M13" i="1"/>
  <c r="M27" i="1"/>
  <c r="M67" i="1"/>
  <c r="M14" i="1"/>
  <c r="M15" i="1"/>
  <c r="M16" i="1"/>
  <c r="M17" i="1"/>
  <c r="M68" i="1"/>
  <c r="M18" i="1"/>
  <c r="M19" i="1"/>
  <c r="M20" i="1"/>
  <c r="M21" i="1"/>
  <c r="M69" i="1"/>
  <c r="M22" i="1"/>
  <c r="M70" i="1"/>
  <c r="M71" i="1"/>
  <c r="M92" i="1"/>
  <c r="M93" i="1"/>
  <c r="M102" i="1"/>
  <c r="M103" i="1"/>
  <c r="M104" i="1"/>
  <c r="M105" i="1"/>
  <c r="M106" i="1"/>
  <c r="M94" i="1"/>
  <c r="M95" i="1"/>
  <c r="M96" i="1"/>
  <c r="M122" i="1"/>
  <c r="M123" i="1"/>
  <c r="M232" i="1"/>
  <c r="M233" i="1"/>
  <c r="M234" i="1"/>
  <c r="M235" i="1"/>
  <c r="M124" i="1"/>
  <c r="M125" i="1"/>
  <c r="M126" i="1"/>
  <c r="M187" i="1"/>
  <c r="M188" i="1"/>
  <c r="M189" i="1"/>
  <c r="M190" i="1"/>
  <c r="M191" i="1"/>
  <c r="M112" i="1"/>
  <c r="M113" i="1"/>
  <c r="M114" i="1"/>
  <c r="M236" i="1"/>
  <c r="M115" i="1"/>
  <c r="M116" i="1"/>
  <c r="M202" i="1"/>
  <c r="M222" i="1"/>
  <c r="M223" i="1"/>
  <c r="M224" i="1"/>
  <c r="M225" i="1"/>
  <c r="M203" i="1"/>
  <c r="M37" i="1"/>
  <c r="M226" i="1"/>
  <c r="M204" i="1"/>
  <c r="M38" i="1"/>
  <c r="M39" i="1"/>
  <c r="M40" i="1"/>
  <c r="M41" i="1"/>
  <c r="M205" i="1"/>
  <c r="M206" i="1"/>
  <c r="M62" i="1"/>
  <c r="M47" i="1"/>
  <c r="M48" i="1"/>
  <c r="M49" i="1"/>
  <c r="M50" i="1"/>
  <c r="M51" i="1"/>
  <c r="M142" i="1"/>
  <c r="M143" i="1"/>
  <c r="M144" i="1"/>
  <c r="M145" i="1"/>
  <c r="M146" i="1"/>
  <c r="M207" i="1"/>
  <c r="M63" i="1"/>
  <c r="M208" i="1"/>
  <c r="M209" i="1"/>
  <c r="M210" i="1"/>
  <c r="M211" i="1"/>
  <c r="M64" i="1"/>
  <c r="M65" i="1"/>
  <c r="M66" i="1"/>
  <c r="M117" i="1"/>
  <c r="M82" i="1"/>
  <c r="M83" i="1"/>
  <c r="M84" i="1"/>
  <c r="M85" i="1"/>
  <c r="M118" i="1"/>
  <c r="M119" i="1"/>
  <c r="M86" i="1"/>
  <c r="M120" i="1"/>
  <c r="M33" i="1"/>
  <c r="M121" i="1"/>
  <c r="M34" i="1"/>
  <c r="M35" i="1"/>
  <c r="M36" i="1"/>
  <c r="M177" i="1"/>
  <c r="M178" i="1"/>
  <c r="M77" i="1"/>
  <c r="M179" i="1"/>
  <c r="M180" i="1"/>
  <c r="M181" i="1"/>
  <c r="M78" i="1"/>
  <c r="M79" i="1"/>
  <c r="M80" i="1"/>
  <c r="M81" i="1"/>
  <c r="M227" i="1"/>
  <c r="M228" i="1"/>
  <c r="M229" i="1"/>
  <c r="M230" i="1"/>
  <c r="M231" i="1"/>
  <c r="M107" i="1"/>
  <c r="M108" i="1"/>
  <c r="M109" i="1"/>
  <c r="M110" i="1"/>
  <c r="M111" i="1"/>
  <c r="M137" i="1"/>
  <c r="M138" i="1"/>
  <c r="M139" i="1"/>
  <c r="M140" i="1"/>
  <c r="M87" i="1"/>
  <c r="M141" i="1"/>
  <c r="M88" i="1"/>
  <c r="M192" i="1"/>
  <c r="M89" i="1"/>
  <c r="M90" i="1"/>
  <c r="M3" i="1"/>
  <c r="M91" i="1"/>
  <c r="M193" i="1"/>
  <c r="M237" i="1"/>
  <c r="M194" i="1"/>
  <c r="M195" i="1"/>
  <c r="M8" i="1"/>
  <c r="M9" i="1"/>
  <c r="M10" i="1"/>
  <c r="M196" i="1"/>
  <c r="M11" i="1"/>
  <c r="M12" i="1"/>
  <c r="M28" i="1"/>
  <c r="M157" i="1"/>
  <c r="M29" i="1"/>
  <c r="M238" i="1"/>
  <c r="M30" i="1"/>
  <c r="M158" i="1"/>
  <c r="M159" i="1"/>
  <c r="M239" i="1"/>
  <c r="M4" i="1"/>
  <c r="M31" i="1"/>
  <c r="M5" i="1"/>
  <c r="M32" i="1"/>
  <c r="M160" i="1"/>
  <c r="M6" i="1"/>
  <c r="M240" i="1"/>
  <c r="M241" i="1"/>
  <c r="M161" i="1"/>
  <c r="M7" i="1"/>
  <c r="M1" i="1"/>
</calcChain>
</file>

<file path=xl/comments1.xml><?xml version="1.0" encoding="utf-8"?>
<comments xmlns="http://schemas.openxmlformats.org/spreadsheetml/2006/main">
  <authors>
    <author>Andrea Hormaza Arbelaez</author>
    <author>Diana Victoria Bulla Rodriguez</author>
  </authors>
  <commentList>
    <comment ref="I55" authorId="0">
      <text>
        <r>
          <rPr>
            <b/>
            <sz val="9"/>
            <color indexed="81"/>
            <rFont val="Tahoma"/>
            <family val="2"/>
          </rPr>
          <t xml:space="preserve">De acuerdo a coeficiente de cobro
</t>
        </r>
      </text>
    </comment>
    <comment ref="F69" authorId="1">
      <text>
        <r>
          <rPr>
            <b/>
            <sz val="9"/>
            <color indexed="81"/>
            <rFont val="Tahoma"/>
            <family val="2"/>
          </rPr>
          <t>Diana Victoria Bulla Rodriguez:</t>
        </r>
        <r>
          <rPr>
            <sz val="9"/>
            <color indexed="81"/>
            <rFont val="Tahoma"/>
            <family val="2"/>
          </rPr>
          <t xml:space="preserve">
Sale  de la pendiente.  Costo inferior 4M, costo superior: 10M.  M: (X2 - X1)/(Y2 - Y1).  La M equivale el coeficiente de cobro.</t>
        </r>
      </text>
    </comment>
  </commentList>
</comments>
</file>

<file path=xl/sharedStrings.xml><?xml version="1.0" encoding="utf-8"?>
<sst xmlns="http://schemas.openxmlformats.org/spreadsheetml/2006/main" count="14843" uniqueCount="4513">
  <si>
    <t>Response ID</t>
  </si>
  <si>
    <t>Nombre del Evaluador</t>
  </si>
  <si>
    <t>Nombre de la empresa que está evaluando</t>
  </si>
  <si>
    <t>Alta dirección:¿En qué aspectos cree usted que la empresa necesitaría apoyo de Valle Impacta?</t>
  </si>
  <si>
    <t>Operaciones:¿En qué aspectos cree usted que la empresa necesitaría apoyo de Valle Impacta?</t>
  </si>
  <si>
    <t>Mercadotecnia:¿En qué aspectos cree usted que la empresa necesitaría apoyo de Valle Impacta?</t>
  </si>
  <si>
    <t>Investigación y desarrollo:¿En qué aspectos cree usted que la empresa necesitaría apoyo de Valle Impacta?</t>
  </si>
  <si>
    <t>Planeación estratégica:¿En qué aspectos cree usted que la empresa necesitaría apoyo de Valle Impacta?</t>
  </si>
  <si>
    <t>Seguros:¿En qué aspectos cree usted que la empresa necesitaría apoyo de Valle Impacta?</t>
  </si>
  <si>
    <t>Relaciones públicas:¿En qué aspectos cree usted que la empresa necesitaría apoyo de Valle Impacta?</t>
  </si>
  <si>
    <t>Servicios financieros:¿En qué aspectos cree usted que la empresa necesitaría apoyo de Valle Impacta?</t>
  </si>
  <si>
    <t>Legal:¿En qué aspectos cree usted que la empresa necesitaría apoyo de Valle Impacta?</t>
  </si>
  <si>
    <t>Infraestructura:¿En qué aspectos cree usted que la empresa necesitaría apoyo de Valle Impacta?</t>
  </si>
  <si>
    <t>Desarrollo/Implementación planes de negocio:¿En qué aspectos cree usted que la empresa necesitaría apoyo de Valle Impacta?</t>
  </si>
  <si>
    <t>Recursos humanos:¿En qué aspectos cree usted que la empresa necesitaría apoyo de Valle Impacta?</t>
  </si>
  <si>
    <t>Otro:¿En qué aspectos cree usted que la empresa necesitaría apoyo de Valle Impacta?</t>
  </si>
  <si>
    <t>Si desea por favor deje algún feedback para la empresa</t>
  </si>
  <si>
    <t>Maria Paula Lopez</t>
  </si>
  <si>
    <t>antaño resto cerveceria artesanal</t>
  </si>
  <si>
    <t>Mercadotecnia</t>
  </si>
  <si>
    <t>Relaciones públicas</t>
  </si>
  <si>
    <t>Infraestructura</t>
  </si>
  <si>
    <t>Otro</t>
  </si>
  <si>
    <t>Estrategia comercial</t>
  </si>
  <si>
    <t>Isabela</t>
  </si>
  <si>
    <t>Potencia y Tecnología Incorporada</t>
  </si>
  <si>
    <t>Planeación estratégica</t>
  </si>
  <si>
    <t>Modelo de negocio</t>
  </si>
  <si>
    <t>Puede ser un buen candidato para Sistemas V3. Y es posible que tengan modelos de utilidad para proteger.</t>
  </si>
  <si>
    <t>kjell</t>
  </si>
  <si>
    <t>Antaño Resto Cerveceria Artesanal</t>
  </si>
  <si>
    <t>Alta dirección</t>
  </si>
  <si>
    <t>Operaciones</t>
  </si>
  <si>
    <t xml:space="preserve">veo un desarrollo positivo en la empresa y mayor compromiso de los empresarios desde la primera vez que los vi en mentor cafe. es por esto que me parece relevante apoyarlos. </t>
  </si>
  <si>
    <t>Juan Sebastian Wong Mejía</t>
  </si>
  <si>
    <t>Antaño Resto Cervecería Artesanal</t>
  </si>
  <si>
    <t>Enfocarse en la maquila de cervezas, allí está el diferenciador. Mejorar muchísimo el Pitch enfocado en la innovación y el potencial de crecimiento que ustedes tienen. Deben proyectar más eso porque tienen una empresa con gran potencial.</t>
  </si>
  <si>
    <t>Jairo Nel Hernandez</t>
  </si>
  <si>
    <t>Potencia y Tecnologia Incorporada</t>
  </si>
  <si>
    <t>Desarrollo/Implementación planes de negocio</t>
  </si>
  <si>
    <t>la fortaleza de la compañia es su parte tecnica , dio la impresion que le falta investigar mas sobre el mercado, % de fallas, tasa de proyectos potenciales, beneficios vs posibles riesgos de proyectos.</t>
  </si>
  <si>
    <t>Hebert Salazar</t>
  </si>
  <si>
    <t xml:space="preserve">Buscar mayor enfoque y diferenciación en su estrategia de negocio, especialmente desarrollar su área mercadeo-ventas. </t>
  </si>
  <si>
    <t>Maria Victoria Restrepo</t>
  </si>
  <si>
    <t>Potencia y tecnologias incorporadas s.a.</t>
  </si>
  <si>
    <t>Indicadores</t>
  </si>
  <si>
    <t>Es un buen producto; es importante tener más claros indicadores como roi, margen de error y otros que para un cliente den mayor seguridad vs. su inversión.</t>
  </si>
  <si>
    <t>Sergio Cadavid</t>
  </si>
  <si>
    <t>ITALA SAS</t>
  </si>
  <si>
    <t>Investigación y desarrollo</t>
  </si>
  <si>
    <t>Paola Franco</t>
  </si>
  <si>
    <t>Itala Sas</t>
  </si>
  <si>
    <t>Para escalar deberian pensar en abrir una linea de negocio que se distribuya a traves e grandes superficies y mantener las tiendas exclusivas actuales</t>
  </si>
  <si>
    <t>Carlos René Becerra Silva</t>
  </si>
  <si>
    <t>Potencia y Tecnologías Incorporadas S.A.</t>
  </si>
  <si>
    <t>Medición del impacto</t>
  </si>
  <si>
    <t>La presentación fue muy orientada a lo técnico. Tienen identificada una necesidad específica en su mercado, y saben que su producto representa un salto de calidad de las prácticas actuales pero no han cuantificado la magnitud de ese salto desde la perspectiva del cliente. Tienen el feeling de que el producto es bueno y relevante, pero les falta profundizar en ello. Es necesario ademas saber que tan fuerte es la apuesta de la empresa en el tema (o si solo es un tiquete H3 del equipo i+D+i)</t>
  </si>
  <si>
    <t>Antonio Jimenez</t>
  </si>
  <si>
    <t>ANTAÑO RESTO CERVECERIA</t>
  </si>
  <si>
    <t>Ayudarlos a enfocarse en la venta mas allá de la producción.</t>
  </si>
  <si>
    <t>Liliana Gomez</t>
  </si>
  <si>
    <t>itala</t>
  </si>
  <si>
    <t>tecnologia</t>
  </si>
  <si>
    <t>JULIAN BETANCOURT</t>
  </si>
  <si>
    <t>No tiene claro como escalar el negocio.</t>
  </si>
  <si>
    <t>juan nicolas henriquez</t>
  </si>
  <si>
    <t>fi colectivo creativo sas</t>
  </si>
  <si>
    <t>Recursos humanos</t>
  </si>
  <si>
    <t>excelente idea felicitaciones. Hay que trabajar en algun tipo de propiedad intelectual. El foco debe ser como escalar las ventas, pq el producto es espectacular, ahora el reto es vender y hacer marketing. La gente es clave.</t>
  </si>
  <si>
    <t>Paula Perucho</t>
  </si>
  <si>
    <t>Propuesta de valor, diferenciación</t>
  </si>
  <si>
    <t xml:space="preserve">Los emprendedores necesitan bastante ayuda para determinar sus horizontes de crecimiento, esto con el objetivo de ser sostenibles en el tiempo. De igual manera, deben entender muy bien su propuesta de valor y qué los diferencia de su competencias para tener una ventaja competitiva clara, están enfocados en el servicio al cliente que es fácilmente copiable. </t>
  </si>
  <si>
    <t>Jaime Aricapa</t>
  </si>
  <si>
    <t>FL COLECTIVO CREATIVO SAS</t>
  </si>
  <si>
    <t>Servicios financieros</t>
  </si>
  <si>
    <t>Legal</t>
  </si>
  <si>
    <t>Excelente Producto</t>
  </si>
  <si>
    <t>JULIAN SIERRA</t>
  </si>
  <si>
    <t>Estan en un momento clave para tomar decisiones y hacer alianzas estratégicas que permitan crecer.</t>
  </si>
  <si>
    <t>Fiorella Gandini</t>
  </si>
  <si>
    <t>colectivo creativo sas</t>
  </si>
  <si>
    <t>Muy innovador el producto ofrecido</t>
  </si>
  <si>
    <t>Diego Mendez</t>
  </si>
  <si>
    <t>Definir bien el mercado al cual se van a vender los productos. Enfoque.</t>
  </si>
  <si>
    <t>EI&amp;T INGENIERIA</t>
  </si>
  <si>
    <t>Aún no tienen clara la iniciativa a desarrollar, les faltan cifras del mercado objetivo y el potencial de la linea de producto</t>
  </si>
  <si>
    <t>ILUMINATA S.A</t>
  </si>
  <si>
    <t>Esta empresa puede escalar y es recomendable.</t>
  </si>
  <si>
    <t>Colombia Industrial y Automotriz</t>
  </si>
  <si>
    <t>Inteligencia de mercados - Compite360</t>
  </si>
  <si>
    <t>Sistemas V3 - clave buscan méjorar sus modelos de innovación. Sin deuda, potencial para fondéate y alistamiento financiero.  Compite360 para entender tamaño del mercado.  Por revisar innovación en el modelo de negocio - por revisar cómo está la distribución, canales, márgenes y rentabilidad.</t>
  </si>
  <si>
    <t>EI &amp; T</t>
  </si>
  <si>
    <t xml:space="preserve">Definir plan de mercadeo para la venta del proyecto a las instituciones educativas. Básico potencializar estrategia y modelo de negocios. </t>
  </si>
  <si>
    <t>Colombia Industrial &amp; Automotriz S.A.S</t>
  </si>
  <si>
    <t>Jorge Uribe</t>
  </si>
  <si>
    <t>Le recomendaría más un programa como sistemas de innovación</t>
  </si>
  <si>
    <t>ILUMINATA SA</t>
  </si>
  <si>
    <t>Colombia industrial &amp; Automotriz</t>
  </si>
  <si>
    <t>Creo que tiene una buena linea de producto, hay que generar estrategias para ganar mas participacion de mercado, ver otros sectores donde el producto puede aplicar, cuartos frios, maquinaria industrial, hogar, paises como mexico que tiene muchos vehiculos.</t>
  </si>
  <si>
    <t>Ei&amp;T Ingeniería SAS</t>
  </si>
  <si>
    <t>*Los 8 minutos que se pasaron hablando de que se trata, puede reducirse a 1 minuto mostrando para que sirve la maquina (que trajeron de ejemplo). *Se enfocaron en sólo un producto. Pero buscan varias lineas de productos de la empresa.  * Les falta conocer el mercado. * Valle Impacta les daría lo que les está faltando. *Técnicamente están enfocadas, les falta todo el desarrollo comercial.</t>
  </si>
  <si>
    <t>ILUMINATA</t>
  </si>
  <si>
    <t xml:space="preserve">requiere / desea costos, apalancamiento financiero,  implmentar jjunta directiva.   Un potencial importante en este mercado.   </t>
  </si>
  <si>
    <t>Iluminata</t>
  </si>
  <si>
    <t>Iluminata SA</t>
  </si>
  <si>
    <t>Planeación financiera</t>
  </si>
  <si>
    <t xml:space="preserve">Muy buena empresa para Valle Impacta: conoce muy bien el mercado, tiene claridad cómo crecer, sin embargo necesita una guía. </t>
  </si>
  <si>
    <t>Colombia Industrial &amp; Automotriz S.A.S.</t>
  </si>
  <si>
    <t xml:space="preserve">El equipo es muy empujador y dinámico. EL modelo de negocio parece muy tradicional pero se ven listos para dar el salto, requieren pensar más disruptivamente, porque son buenos pero para el siguiente nivel hay que salir de la caja. Hay que ver como es su capacidad de aprendizaje y de trabajar en equipo, requisitos para dar el salto. </t>
  </si>
  <si>
    <t>EI&amp;T Ingenieria SAS</t>
  </si>
  <si>
    <t>Tienen un potencial técnico enorme, sin embargo necesitan encontrar un modelo de negocio viable. Valle Impacta es un programa que les ayudará mucho, siempre y cuando, tengan más claridad en su modelo de negocio y proyecciones.</t>
  </si>
  <si>
    <t>DOLCE SOGNO SAS</t>
  </si>
  <si>
    <t>El modelo de negocio tiene potencial, el programa lo podría apoyar en los items marcados en el punto 11.</t>
  </si>
  <si>
    <t xml:space="preserve">esta empresa esta llena de potencial. es una idea excelente pero construida por tecnicos netos y que todavia no está probada ante el mercado. el reto en valle impacta seria sacar un modelo de negocio viable a partir de la idea que tienen, asi que no estoy seguro si sirve para valle impacta o debe de pasar por otro alistamiento previo. </t>
  </si>
  <si>
    <t>dolce sogno SAS</t>
  </si>
  <si>
    <t xml:space="preserve">Necesita apoyo urgente para crear un plan de trabajo con escalabilidad, asesoria para Franquicias. </t>
  </si>
  <si>
    <t>fiorella Gandini</t>
  </si>
  <si>
    <t>Dolce sogno sas</t>
  </si>
  <si>
    <t>un empresa que requiere apoyo para crecer y tiene  potencial para crecer</t>
  </si>
  <si>
    <t>Dolce Sogno SAS</t>
  </si>
  <si>
    <t xml:space="preserve">Necesita a gritos Valle Impacta </t>
  </si>
  <si>
    <t>maquiconos ingenieria</t>
  </si>
  <si>
    <t>JGH Proyectos y Servicios S.A.S.</t>
  </si>
  <si>
    <t>Muy destacable el tema de contar con la gente como diferencial vs. el negocio/metodología que es sólo el diferencial de los otros competidores. Esto hace que el servicio sea realmente un diferencial. Continúen con el programa pero vayan diferenciando el concepto "la mamita" pasando a que es cultura de la gente pues para el crecimiento que esperan, no puede seguir siendo un concepto maternal sino más empresarial. En esta misma línea, es importante incluir plan de desarrollo de líderes y hacer un plan completo, no acciones aisladas. Más allá de la política, que sea un programa completo de TH.</t>
  </si>
  <si>
    <t>valor nutricional</t>
  </si>
  <si>
    <t xml:space="preserve">Se recomienda que apliquen al programa de alistamiento financiera.  Su escalabilidad se logra luego de implementar una restructuración financiera.   </t>
  </si>
  <si>
    <t>Valor Nutricional SAS</t>
  </si>
  <si>
    <t>Macquiconos Ingeniería</t>
  </si>
  <si>
    <t xml:space="preserve">redes sociales les ha ayudado mucho las ferias son los canales potenciales de venta Ofrecen servicios de mantenimiento a las máquinas extranjeras Proyecto en agosto: colocar una fabrica de producto </t>
  </si>
  <si>
    <t>JGH</t>
  </si>
  <si>
    <t>Implementación de políticas que no permitan dañar e clima dentro de la empresa una vez empiecen en su trabajo de escalar.</t>
  </si>
  <si>
    <t>VALOR NUTRICIONAL SAS</t>
  </si>
  <si>
    <t>No es pertinente este modelo de negocio para el programa.</t>
  </si>
  <si>
    <t>JGH proyectos y servicios SAS</t>
  </si>
  <si>
    <t>Innovador el estilo de relación con los colaboradores, el cual se debe institucionalizar para poder replicar en otras sedes. su fortaleza es la relaciona con las empresas.</t>
  </si>
  <si>
    <t xml:space="preserve">La empresa es disruptiva frente a otras de ingeniería, alrededor de "desproyectizar" las relaciones (tanto con clientes como con empleados). Su mayor desafío es de escalabilidad.  El impacto social es muy bueno. </t>
  </si>
  <si>
    <t>JGH Proyectos</t>
  </si>
  <si>
    <t>Pograma de alistamiento financiero - para entender CIFRAS</t>
  </si>
  <si>
    <t xml:space="preserve">Deben de revisar la rentabilidad del modelo y cómo mejorarla.   Parte de la innovación en el modelo tiene que ver con el capital humano, su trato y bienestar, el reto es que para poder escalar deben de poder transmitir ese "modelo" a la empresa para que sea parte de la cultura organizacional.  </t>
  </si>
  <si>
    <t>Maquiconos</t>
  </si>
  <si>
    <t>Muy Recomendable para Valle Impacta</t>
  </si>
  <si>
    <t>MAQUICONOS</t>
  </si>
  <si>
    <t xml:space="preserve">Un modelo escalable con alto nivel de exportación, seria un modelo de negocio a replicar similar a Maquiempanadas (caso de exito de Luis Florez)- Socialmente tendria un impacto muy alto al ser un emprendedor de Agua Blanca.  </t>
  </si>
  <si>
    <t>Maquiconos Ingeniería</t>
  </si>
  <si>
    <t>Tienen un buen potencial no solo vendiendo a pequeños fabricantes en Colombia y el exterior. Necesitan planes de mercado y definición estratégica para focalizar y detonar su negocio.</t>
  </si>
  <si>
    <t>Valor Nutricional</t>
  </si>
  <si>
    <t>No es un modelo de negocio propio, por lo que dependen de los dueños de la marca. Durante el programa, las empresas deben tomar decisiones difíciles, hacer renuncias estratégicas, por lo que al depender de la marca en Guatemala puede que no aprovechen al máximo todo lo que ofrece Valle Impacta. Deberían recomendarles que se presenten con sus propios negocios.</t>
  </si>
  <si>
    <t>OLDSOFTWARE</t>
  </si>
  <si>
    <t>El reto es identificar que productos esta necesitando el sector para desarrollarlos lograr crecer.</t>
  </si>
  <si>
    <t>OLSOFTWARE SAS</t>
  </si>
  <si>
    <t>Empresa con potencial que debe ser apoyada ya tiene recorrido solo falta los items del numeral 11.</t>
  </si>
  <si>
    <t>OLSOFTWARE</t>
  </si>
  <si>
    <t>INNOVACION - INTERNACIONALIZACION</t>
  </si>
  <si>
    <t xml:space="preserve">Necesitan innovacion disruptiva para su modelo de negocio y sostenerse en el tiempo. </t>
  </si>
  <si>
    <t>olsoftware</t>
  </si>
  <si>
    <t>ventas internacionales</t>
  </si>
  <si>
    <t xml:space="preserve">hay una necesidad muy especificaqu es crecer en ventas. Fortalecer esta area es clave y hay que invertir aca. </t>
  </si>
  <si>
    <t>debe estar al tanto de todos los avances tecnologicos ( un guru en el tema) de software para plantear su nueva estrategia</t>
  </si>
  <si>
    <t>dolce sogno sas</t>
  </si>
  <si>
    <t>excelente negocio con alto potencial de escalabilidad.  Lo bueno e que ya tiene el piloto para mostrar que el negocio funciona y es rentable. Es calve incrementar las ventas para obtener mas flujo de caja y para esto requiere una inversion de capital adicional como un boost . Asegurar las siguientes franquicias es clave para obtener los ingresos y solventar la operacion. Mejorar el equipo humano es clave, una sola persona no puedo con todo y menos en un negocio con alto potencial. OTra opcion es pensar en identificar  otras fuentes de crecimieno que requieran menos inversion como ventas mayoristas ( antoninas, o restaurantes por ej), a manera de generacion de capital para crecer</t>
  </si>
  <si>
    <t>servired working sas</t>
  </si>
  <si>
    <t>hay que mejorar la presentacion del negocio ya que no es claro el producto que vende. TAmpoco es claro que lo diferencia de los demas.  Hay que fortalecer la capcidad de vender la empresa como algo diferente.  Hay que tener FOCO, no se debe ser un tercero que le hace a una empresa cualquier cosa ya que no hay eficiencias... debe revisitar la estrategia de negocios.</t>
  </si>
  <si>
    <t>Como me pensiono</t>
  </si>
  <si>
    <t>Definir el segmento de mercado en el cual son ganadores y enfocar sus esfuerzos.</t>
  </si>
  <si>
    <t>Cómo me Pensiono</t>
  </si>
  <si>
    <t>Pograma de alistamiento financiero - para entender CIFRAS/COSTEO de servicio</t>
  </si>
  <si>
    <t>Hoy en día el análisis: se hace en un BACK con consultores y actuarios - tienen que pasar a Inteligencia Artificial... potencial competencia: WATSON  Proceso de compra de 12 meses.   Aún está por explorar el modelo de negocio y cómo monetizar, son B2B pero el reto está relacionado a poder concretar el precio.   No queda clara la escalabilidad del modelo, parece que es sólo para Colombia... será que el mercado de 50M de pax, es suficiente?</t>
  </si>
  <si>
    <t xml:space="preserve">Muy buena estructura desde lo legal y procedimental, con base en experiencia y conocimiento del negocio, la legalidad y la orientación del negocio. </t>
  </si>
  <si>
    <t>Cómo me pensiono</t>
  </si>
  <si>
    <t>La idea es buena y ha estado bien organizada, y es un B2B claro. Hay tradeoffs entre liquidez y rentabilidad que deben hacerse más explícitos: El tema de entrar a personas naturales por caja puede ser complejo y desenfocar. Se puede capitalizar las inquietudes investigativas (lo de la OCDE y la U. de Valencia) para escalar muchísimo.</t>
  </si>
  <si>
    <t>SERVIRED WORKING SAS</t>
  </si>
  <si>
    <t>No es una empresa para este programa, esta en una etapa anterior a lo que busca el programa.</t>
  </si>
  <si>
    <t>valor nutricional sas</t>
  </si>
  <si>
    <t>recomiendo buscar asesoría financiera</t>
  </si>
  <si>
    <t>gran oportunidad para la situacion que vive el pais con el tema. Emprendedor conocedor del tema , tiene alto potencial de escalabilidad nacional e internacional y de abrir otros sectores de atencion no solo empresarial.</t>
  </si>
  <si>
    <t>todos los anteriores</t>
  </si>
  <si>
    <t xml:space="preserve">Todavía falta recorrido empresarial para participar en valle impacta. </t>
  </si>
  <si>
    <t>SERVIRED WORNKING</t>
  </si>
  <si>
    <t xml:space="preserve">Están en una etapa de identificación de su diferencial y no tiene claro sus proyecciones. </t>
  </si>
  <si>
    <t>Muy buena idea de negocio con posibilidades de crecer y ofrecer diferenciacion, falta estructuracion de negocio y saber vender con la presentacion.</t>
  </si>
  <si>
    <t>urbanizadora metro cuadrado</t>
  </si>
  <si>
    <t xml:space="preserve">no esta del todo claro para que quieren valle impacta. </t>
  </si>
  <si>
    <t>URBANIZADORA METRO CUADRADO</t>
  </si>
  <si>
    <t>Sus productos son muy estándares no diferenciados, de todo lo que hacen deberían enfocarse en los de mayor salida y escalables.</t>
  </si>
  <si>
    <t>Urbanizadora Metro Cuadrado</t>
  </si>
  <si>
    <t>Visualizar más a sus actuales y potenciales competidores de construcciones bioclimáticas. Plan de negocios y estrategia.</t>
  </si>
  <si>
    <t>URBANIZADORA METRO CUADRADO SAS</t>
  </si>
  <si>
    <t>Necesitan presentar con mayor claridad su modelo de negocio. Es difícil entender que tienen un negocio dentro de la empresa que sea atractivo.</t>
  </si>
  <si>
    <t>Urbanizadora Metro cuadrado SAS</t>
  </si>
  <si>
    <t>2 lineas de negocio por separado. ley de las piscinas: han habido sanciones a las unidades residenciales-&gt; tener en cuenta que no solo sea controlado para proyectos nuevos sino a los existentes actualmente. buscan de VI: acompañamiento en capacitación, relacionamiento con otros empresarios de alto nivel, reconocimiento a nivel regional. No hubo mucha claridad sobre el negocio Deberían conocer más su competencia y como se encuentra en el mercado.</t>
  </si>
  <si>
    <t>Grupo alcon colombia</t>
  </si>
  <si>
    <t>Se recomienda proteger la propiedad intelectual de sus innovaciones</t>
  </si>
  <si>
    <t>Grupo Alcon Colombia SAS</t>
  </si>
  <si>
    <t>GRUPO ALCON COLOMBIA SAS</t>
  </si>
  <si>
    <t>Es una empresa con innovacion me preocupa que sea solo el emprendedor para escalar.</t>
  </si>
  <si>
    <t>grupo alcon colombia</t>
  </si>
  <si>
    <t xml:space="preserve">Potencial mercado.  Gran pasión por su empresa.  Un equipo pequeño donde se nota una dependencia alta en la operación para participar enel programa.  </t>
  </si>
  <si>
    <t>Grupo Alcon</t>
  </si>
  <si>
    <t xml:space="preserve">El emprendedor tiene claro sus proyectos para crecer, sin embargo necesita acompañamiento para organizarlos bien y evaluar bien el valor que le pueden generar. Lo anterior con el fin de hacer renuncias estratégicas. </t>
  </si>
  <si>
    <t>Biologistica</t>
  </si>
  <si>
    <t>Tener claro un foco para enfocar esfuerzos en clientes empresariales generadores de materia prima, definir público objetivo para los productos terminado.</t>
  </si>
  <si>
    <t>Biologistica de Colombia S.A.S.</t>
  </si>
  <si>
    <t>Idea con gran potencial, es importante superar cuellos de botella en fondeo. La demanda parece superar a la oferta. Por eso es importante tener un foco claro, porque es fácil diverger entre focos.</t>
  </si>
  <si>
    <t>Biologistica de Colombia S.A.S</t>
  </si>
  <si>
    <t>La idea de negocio es buena, tiene potencial, sin embargo le hace falta más estructura desde cómo hacer la integración hacia atrás, así como afinar el portafolio dentro de esa misma línea; no estar desde lo que diga el cliente y ver cómo lo incluyo en el portafolio.</t>
  </si>
  <si>
    <t>Biologistica de colombia sas</t>
  </si>
  <si>
    <t>hay que trabajar en el foco del sector al cual trabajarle la logistica inversa y obtener beneficios de la desnaturalizacion de los productos.</t>
  </si>
  <si>
    <t>TOSTADORA DE CAFE VERSALLES SAS</t>
  </si>
  <si>
    <t>Biologística de Colombia</t>
  </si>
  <si>
    <t>Prog de Alistamiento Financiero - entender RENTABILIDAD</t>
  </si>
  <si>
    <t>Conexión con Prog de alistamiento para recursos de I+D - COLCIENCIAS - Sistemas.  Baja rentabilidad y crecimiento, aún está por definir el modelo de negocio - cobro a los clientes / desarrollo de los productos.   Potencial para mentoría/asesoría en 5S y operaciones - logística.</t>
  </si>
  <si>
    <t>CENTRAL DE ABASTECIMIENTOS DEL VALLE</t>
  </si>
  <si>
    <t>Hoy hacen las cosas como hace 40 años y no han evolucionado mas allá del arrendamiento de bodegas, si se tecnifican y automatizan podrían diferenciarse y vender servicios muy diferenciados de cara a conectar toda su cadena.</t>
  </si>
  <si>
    <t>tostadora de cafe versalles</t>
  </si>
  <si>
    <t>exportaciones</t>
  </si>
  <si>
    <t xml:space="preserve">hay que buscar victorias tempranas mas solidas con el modelo 5 sento. sugiero desligar el neogcio actual del nuevo y establecer un grupo aparte con nuevas metas. </t>
  </si>
  <si>
    <t>TOSTADORA DE CAFE VERSALLES</t>
  </si>
  <si>
    <t>Recomendable para el programa valle impacta, trabajando los items del numeral 11.</t>
  </si>
  <si>
    <t xml:space="preserve">INVESTIGACIÓN INTERNACIONAL EN TEMAS DE MERCADO EN EL EXTERIOR </t>
  </si>
  <si>
    <t>CAVASA</t>
  </si>
  <si>
    <t>agroasociados</t>
  </si>
  <si>
    <t>conseguir acompañamiento para  planeacion estrategica que le permita enfocar el esfuerzo en su(s) lineas de  negocio que sea mas escalable y rentable ´para ellos</t>
  </si>
  <si>
    <t>AGROASOCIADOS DEL NORTE SAS</t>
  </si>
  <si>
    <t>Agroasociados del Norte SAS</t>
  </si>
  <si>
    <t>Agroasociados ddel norte</t>
  </si>
  <si>
    <t xml:space="preserve">empresa de distribución (importación).  Dependiente de la representación que actualmente del productor original del producto.  Kit de Jardineria puede tener potencial.  Se recomienda que tenga una asesoría estrategica para desarrollar e implementar lo de la linea de jardineria </t>
  </si>
  <si>
    <t xml:space="preserve">Dificultad del plan maestro ya que les cuesta $22mil millones COP y por ahora solo han conseguido $12mil Millones: esperan de VI: Si esperan $$, no es pertinente el programa. Diferenciador:  espacios que ofrece CAVASA Problemas de seguridad que tiene Santa Helena y no tiene CAVASA. Doble calzada de acceso que tienen CAVASA El cliente cual es: el mayorista no el consumidor. Ingresos derivados del arrendamiento en la mayor parte.  Cifras en negativo: por las NIIF. Por eso están buscando otras alternativas-  </t>
  </si>
  <si>
    <t>Agroasociados Del Norte Sas</t>
  </si>
  <si>
    <t xml:space="preserve">No está preparado para entrar al programa ya que, está enfocado en la comercialización y no en sus propios productos. Por lo anterior, el impacto que puede tener Valle Impacta en la empresa puede ser mínima en el corto plazo. Necesita un asesor en planeación estratégica. </t>
  </si>
  <si>
    <t>Central de Abastecimientos del Valle del Cauca</t>
  </si>
  <si>
    <t xml:space="preserve">Recomendamos pensar en cómo implementar modelos de suscripción con Cavasa, Buena empresa, está bien. Puede crecer mucho más. Sin embargo deben pensar también en los procesos de toma de decisiones al interior, que puedan tener libertad de moverse sin tantas dificultades. </t>
  </si>
  <si>
    <t>Tratar de romper el tema de propiedad publica a privada, al menos 51% para que facilita alcanzar el desarrollo visualizado, es un tema de gobierno alta dirección. Así como fortalecer su estrategia según la realidad del mercado local y global.</t>
  </si>
  <si>
    <t>fresh and natural</t>
  </si>
  <si>
    <t>FRESH AND NATURAL SAS</t>
  </si>
  <si>
    <t>apoyo en todos los items</t>
  </si>
  <si>
    <t>Empresa que le falta recorrido empresarial, todavía no esta para el programa valle impacta.</t>
  </si>
  <si>
    <t>Solution Systems Ltda</t>
  </si>
  <si>
    <t>Están en un punto donde debe tener una junta directiva que ayude a tomar decisiones.</t>
  </si>
  <si>
    <t>Solution Systems Ltda.</t>
  </si>
  <si>
    <t xml:space="preserve">Es un producto de acceso (SaaS) para el foco que tienen claro. Deben hacer énfasis en la diferenciación porque el producto es relativamente commodity. Así mismo deben enriquecer la organización y el proceso de toma de decisiones, quizá abriendo este proceso a más gente. </t>
  </si>
  <si>
    <t>Solution Systems ltda</t>
  </si>
  <si>
    <t>fortaleza importante en la certificacion del SW que cuentan. oportunidad importante en la escalabilidad por temas de reglamentacion de ley. esta llegando a sectores nuevos con un producto nuevo lo cual implica tener muy claro todas las variables para tener fortalezas.</t>
  </si>
  <si>
    <t>Se tiene un buen potencial de mercado y es importante estructurar el plan de mercadeo y negocio para diseñar la forma de llegar a él de manera estructurada y ordenada. Falta más desarrollo de esta parte para llegar de forma apropiada y segura para lograr buenos resultados.</t>
  </si>
  <si>
    <t>Solutions Systems</t>
  </si>
  <si>
    <t xml:space="preserve">Empresa para Apps.Co - quieren vender SaaS ya tienen el producto.   Puede estar un poco "temprano" para VI, tienen que desarrollar y probar más el nuevo modelo de negocio en el que están. </t>
  </si>
  <si>
    <t>fresh and natural sas</t>
  </si>
  <si>
    <t xml:space="preserve">BUSCAR INVERSION.  </t>
  </si>
  <si>
    <t xml:space="preserve">Perdió el foco de su negocio y esta ganando rentabilidad en otro sector, necesita enfoque </t>
  </si>
  <si>
    <t>grupo bit</t>
  </si>
  <si>
    <t>buen candidato</t>
  </si>
  <si>
    <t>GRUPO BIT</t>
  </si>
  <si>
    <t>Seria una empresa que para su internacionalización seria clave el acompañamiento en definir la estrategia y plan de negocios para que sean escalables; con un fuerte análisis en la evaluación de competencia.</t>
  </si>
  <si>
    <t>R&amp;M FACTORY</t>
  </si>
  <si>
    <t>Se puede conectar con el cluster de moda.</t>
  </si>
  <si>
    <t>R&amp;M</t>
  </si>
  <si>
    <t>R&amp;M Factory</t>
  </si>
  <si>
    <t>LIDERAZGO Y COACHING TRABAJO EN EQUIPO</t>
  </si>
  <si>
    <t xml:space="preserve">una alta dependencia en las decisiones de la empresa unilateralmente (depende del gerente únicamente).    </t>
  </si>
  <si>
    <t>Grupo BIT</t>
  </si>
  <si>
    <t xml:space="preserve">Buscar en VI:  capitalizar una visión externa experta.  Forzar la visión estratégica Esta muy bien organizado y maneja muy bien su estructura: VI esta para apoyarlo en estrategia. Estudiar los competidores más ampliamente. </t>
  </si>
  <si>
    <t>Internacionalización</t>
  </si>
  <si>
    <t>Recomendado para entrar a Valle Impacta</t>
  </si>
  <si>
    <t>BIT</t>
  </si>
  <si>
    <t>Innovación</t>
  </si>
  <si>
    <t>Definir la estrategia de innovación para su internacionalización y blindaje local. Visualizar mejor su competencia de futuro.</t>
  </si>
  <si>
    <t>PVC Global Constructions S.A.S</t>
  </si>
  <si>
    <t>Se puede hacer mayor estructuración del plan de crecimiento vs. mercado vs. clientes vs. productos con base en análisis de posibilidades reales y estudios de tendencias de mercados. No hacerlo tan lineal.</t>
  </si>
  <si>
    <t>Pvc Global Constructions S.A.S</t>
  </si>
  <si>
    <t>No veo una ventaja competitiva que los diferencie, fue una oportunidad de negocio en medio de la escases en la oferta de los productos que ellos ofrecen,</t>
  </si>
  <si>
    <t>PVC global constructions sas</t>
  </si>
  <si>
    <t>compañia que aprovecho una oportunidad de negocio de poca oferta, realmente no tiene ventajas diferenciadoras y sostenibles.</t>
  </si>
  <si>
    <t>PVC Global Constructions S.A.S.</t>
  </si>
  <si>
    <t>La empresa ha aprovechado los espacios de oportunidad que han surgido en el mercado en los últimos años; aún es necesario saber como ese éxito pasado es replicable en el futuro, todavía no es claro. Dentro del mundo de comercialización se pueden hacer muchas cosas, y la invitación es a madurar esas ideas.</t>
  </si>
  <si>
    <t>PVC Global Constructions</t>
  </si>
  <si>
    <t xml:space="preserve">Potencial usuario de la plataforma de Experian de la CCC porque otorgan crédito a clientes y requieren info de datacrédito.  Parece que crecieron con el mercado, se aprovecharon de una escasez de la competencia, pero no hay claridad sobre el enfoque y diferenciación del modelo de negocio.   Es posible que se haya perdido mucha información en la presentación ya que no se hizo una venta robusta sobre la innovación, potencial de crecimiento y la dirección de la empresa más allá de aprovechar un sector que viene moviéndose en Colombia.  </t>
  </si>
  <si>
    <t>PROSANC INGENIEROS SAS</t>
  </si>
  <si>
    <t>No tienen definido un plan de crecimiento, y no han definido su diferencial</t>
  </si>
  <si>
    <t>ETAPA TEMPRANA TODAVIA</t>
  </si>
  <si>
    <t>PROSANC SAS</t>
  </si>
  <si>
    <t>Se recomienda para participar en el programa de valle impacta, siguiendo los items del numeral 11.</t>
  </si>
  <si>
    <t>Mentalidad del emprendedor</t>
  </si>
  <si>
    <t xml:space="preserve">El emprendedor tiene una personalidad dominante, por lo que percibo que puede ser un reto implementar dentro de la organización las recomendaciones dadas en el programa.   Es una buena empresa y el emprendedor lo ha hecho muy bien, sin embargo no tiene claro qué quiere en el largo plazo, está enfocado en mejorar la producción. Debe aprender a delegar más y confiar en su equipo. </t>
  </si>
  <si>
    <t>prosanic ingenieros sas</t>
  </si>
  <si>
    <t>la empresa debe enfocarse en lo que la diferencia que  es la red de incendios, algo muy especializado que se debe fortalecer  para que sea su enfoque de innovacion  y emprendimiento.</t>
  </si>
  <si>
    <t>prosanc ingenieros sas</t>
  </si>
  <si>
    <t>0618 artefactos sas</t>
  </si>
  <si>
    <t>RH sas</t>
  </si>
  <si>
    <t xml:space="preserve">Aunque llevan 20 años en el mercado, están en proceso de transformación constantemente.  Muy  a la vanguardia de este mercado.  Potencial para el programa. </t>
  </si>
  <si>
    <t>RH SAS</t>
  </si>
  <si>
    <t>Es una empresa que pasa con su modelo de negocio al programa.</t>
  </si>
  <si>
    <t>Tienen alto potencial de crecimiento. Una misión ambientalista muy clara en toda la organización. Equipo espectacular.</t>
  </si>
  <si>
    <t>0618 Artefactos</t>
  </si>
  <si>
    <t xml:space="preserve">Estructurar mejor su plan de negocios en mercadeo (que venden realmente) y desarrollo estratégico. Así como la proyección internacional de su negocio. </t>
  </si>
  <si>
    <t>Opal Group S.A.S</t>
  </si>
  <si>
    <t>Debe revisarse desde la planeación estratégica y el plan de negocio pues no debe trabajarse con base en "misteriosamente" y debe analizarse el tema de calcular los costos de personal en cuanto al costo per se, más capacitación, más el crecimiento en necesidades tecnológicas. Esta forma de crecimiento vs. el análisis del ticket promedio debe tenerse bien costeado pues esto debe ser previamente revisado y definir cuánto realmente se va en la prestación del servicio vs. la venta. También afinar el potencial de clientes.</t>
  </si>
  <si>
    <t>0618 Artefactos SAS</t>
  </si>
  <si>
    <t xml:space="preserve">Porque si ven la necesidad de una estrategia digital porque no aplicaron mejor a Apps,co?  </t>
  </si>
  <si>
    <t>Opal Group</t>
  </si>
  <si>
    <t xml:space="preserve">Están listos para dar otro paso, han pasado por los dolores del crecimiento y tienen la cabeza donde debe ser.   Tienen un producto en software tipo lego, con escogencia específica en un tipo de empresa (por profundizar), y cómo distribuir (con partners).   Es posible que necesiten un socio con un poco más de cancha en el ámbito de software... de mentores en potencia - Juan Perdomo, Liliana Gómez. </t>
  </si>
  <si>
    <t>Opal Group S.A.S.</t>
  </si>
  <si>
    <t>Esta empresa está haciendo elecciones explícitas muy claras, y esto la conduce hacia una mutación positiva para profundizar en su especialización. El producto parece bastante disruptivo. Requiere más análisis financiero pues los números están algo ligeros.</t>
  </si>
  <si>
    <t>Opal group sas.</t>
  </si>
  <si>
    <t>hay dos caminos de desarrollo de negocio, la implementacion de soluciones ya desarrolladas en clientes nuevos y el desarrollo de nuevas aplicaciones que implica mas costos.</t>
  </si>
  <si>
    <t>Opal Group Sas</t>
  </si>
  <si>
    <t>Tiene un potencial gigante para crecer, deben organizar la casa para no seguir creciendo desordenadamente dado que las ventas crecen pero las utilidades se ven impactadas por el desorden del crecimiento. Muy recomendada.</t>
  </si>
  <si>
    <t>0.618 ARTEFACTOS</t>
  </si>
  <si>
    <t>Empresa sumamente diferente con alto potencial si encuentra un acompañamiento en mercadeo y modelo de negocios, seria muy escalable.</t>
  </si>
  <si>
    <t>0618 Artefactos sas</t>
  </si>
  <si>
    <t>Tienen un gran potencial por explorar en términos de posicionamiento y recompra. Necesitamos hacer rotar muchísimo sus productos. Ese debe ser el foco</t>
  </si>
  <si>
    <t>carlos alomia</t>
  </si>
  <si>
    <t>little prints workshop sas</t>
  </si>
  <si>
    <t>Es un modelo de negocio con posibilidades de crecimiento a pesar de la competencia de jugadores importantes como Zara.</t>
  </si>
  <si>
    <t>ms consultores sas</t>
  </si>
  <si>
    <t>MS Consultores</t>
  </si>
  <si>
    <t>Focalización estratégica para detonar crecimiento y enfrentar la competencia.</t>
  </si>
  <si>
    <t>MS CONSULTORES</t>
  </si>
  <si>
    <t>Producto diferenciado pero con falta de claridad en su modelo de negocio y alcance de mercado.</t>
  </si>
  <si>
    <t>DIEGO MENDEZ</t>
  </si>
  <si>
    <t>MS CONSULTORES SAS</t>
  </si>
  <si>
    <t>Juan Sebastián Wong Mejía</t>
  </si>
  <si>
    <t>Están enfocados y Valle Impacta les puede ayudar a despegar. Sin embargo, deben tener en cuenta la manera en cómo enfrentar renuncias estratégicas que puedan realizarse en el programa.</t>
  </si>
  <si>
    <t>Carlos Duque</t>
  </si>
  <si>
    <t>Dorado Muñoz Consultoria S.A.S</t>
  </si>
  <si>
    <t xml:space="preserve">Potenciar su propuesta de valor, para ser diferente y relevante. </t>
  </si>
  <si>
    <t>Dorado Muñoz Consultoría</t>
  </si>
  <si>
    <t>Es importante tener en cuenta las proyecciones financieras y saberlos sustentar. El diferenciador frente a la competencia no me queda claro, ¿por que un cliente va a escoger a ustedes y no a la competencia?</t>
  </si>
  <si>
    <t>Janeth Londoño Becerra</t>
  </si>
  <si>
    <t>Dorado Muñoz Consultoría S.A.S</t>
  </si>
  <si>
    <t>carlos fernandez</t>
  </si>
  <si>
    <t>domus</t>
  </si>
  <si>
    <t>domus actualmente presta servicios (y por el perfil de los fundadores, seguramente lo hacen bien), pero no veo una empresa replicable, escalable y con proyeccion de crecimiento extraordinario en el tiempo.</t>
  </si>
  <si>
    <t>Dorado Muñoz Consultoría S.A.S.</t>
  </si>
  <si>
    <t xml:space="preserve">La empresa requiere precisar más su propuesta de valor; tiene 2 líneas de producto, en las cuales es importante que definan bien sus diferenciales y aspiraciones.Así mismo pueden potenciar más alrededor del libro que han producido. Los márgenes son muy bajos para una firma de consultoría. </t>
  </si>
  <si>
    <t>Ricardo Lopez</t>
  </si>
  <si>
    <t>FUNDAFAST SAS</t>
  </si>
  <si>
    <t>Le empresa depende mucho de distritiendas que puede ser un riesgo al crecimiento corporativo.</t>
  </si>
  <si>
    <t>Diego Ossa</t>
  </si>
  <si>
    <t>Little Prints</t>
  </si>
  <si>
    <t xml:space="preserve">Negocio con potencial de expansión revisando su estructura de costos y estrategias de mercadeo. Cuentan con un producto que no es difícil copiar pero con un concepto que está muy bien conceptualizado y con altas posibilidades de escalabilidad.  </t>
  </si>
  <si>
    <t>Oscar Danilo Garcia Vergara</t>
  </si>
  <si>
    <t>Fundafast SAS</t>
  </si>
  <si>
    <t>Es un modelo de negocio escalable con retos importantes en toma de decisiones y gobierno corporativo, con retos de identificaciones de modelos de negocio rentables y escalabre a sectores de microcrédito en segmentos vulnerables, hoy existentes en países como India</t>
  </si>
  <si>
    <t>fundafast</t>
  </si>
  <si>
    <t xml:space="preserve">Potencial de crecimiento y esca-labilidad con el sector.  </t>
  </si>
  <si>
    <t>Alejandro Rodriguez</t>
  </si>
  <si>
    <t>Fundafast</t>
  </si>
  <si>
    <t>Pedro Pablo Mora</t>
  </si>
  <si>
    <t>Fundafas SAS</t>
  </si>
  <si>
    <t>Diana Victoria Bulla Rodriguez</t>
  </si>
  <si>
    <t>Little prints workshop sas</t>
  </si>
  <si>
    <t>La empresa tiene una baja en su rentabilidad, tiene un modelo de negocio innovador, aunque no se evidencian sus ventajas competitivas frente a la competencia.  Se puede observar que es un equipo entrenable y que requiere la intervenciòn de Valle Impacta para el aspecto de planeaciòn financiera y estrategia comercial, pero considero que aun no se encuentra en el momento de entrar en un programa que requiere cambios estructurales en la empresa.</t>
  </si>
  <si>
    <t>LITTLE PRINTS WORKSHOP SAS</t>
  </si>
  <si>
    <t>TIENE UN CONCEPTO BUENO DE LAS TIENDAS, FALTARIA COMO ESCALAR Y SOPORTAR SU CRECIMIENTO. EL EQUIPO ES MUY PEQUEÑO.</t>
  </si>
  <si>
    <t>neurologos de occidente</t>
  </si>
  <si>
    <t>la empresa hay que ayudarle por el modelo de negocio y por el bien comun a la ciudad.</t>
  </si>
  <si>
    <t>Origen Ingeniería SAS</t>
  </si>
  <si>
    <t>Se recomienda fortalecimiento del modelo de negocio, dado de ejecución que la monetización obedece a proyectos puntuales sin protección frente al riesgo de ejecución, se req</t>
  </si>
  <si>
    <t>Origen Ingenieria</t>
  </si>
  <si>
    <t xml:space="preserve">Es un proyecto en el que el equipo necesita mucho soporte, es una empresa con potencial de alto crecimiento y bien enfocada.  </t>
  </si>
  <si>
    <t>origen ingenieria</t>
  </si>
  <si>
    <t>CENTRO MEDICO DE ATENCIÓN NEURÓLOGOS DE OCCIDENTE</t>
  </si>
  <si>
    <t>Producto diferenciado y ESCASO, con alto impacto y crecimiento en el sector de la salud especialmente en neurología. Teniendo un modelo de negocio replicable a ser escalable.</t>
  </si>
  <si>
    <t>centro medico de atención neurologia</t>
  </si>
  <si>
    <t>Cambiar chip de pasar de ser una clinica a un modelo de negocio por el proceso o sistema que desarrollaron.</t>
  </si>
  <si>
    <t>Centro Medico de Atención Neurologica De Occidente SAS</t>
  </si>
  <si>
    <t>Excelente empresa a nivel técnico, sin embargo a nivel empresarial Valle Impacta es un programa que no sabemos si le pueda bindar el valor Empresarial, que requiera el empresario</t>
  </si>
  <si>
    <t>Estructuras Metalicas Acabados Industriales S.A.S</t>
  </si>
  <si>
    <t>Marca</t>
  </si>
  <si>
    <t>Evaluar efectivamente cual es la diferenciación vs. la competencia   Ser más claros al momento de hablar de su mercado actual y potencial</t>
  </si>
  <si>
    <t>Neurólogos</t>
  </si>
  <si>
    <t>Necesita enfoque de mercadeo para detonar su crecimiento pues tiene un modelo de negocio sólido y escalable.</t>
  </si>
  <si>
    <t>Estructuras Metalicas  y Acabados Industriales S.A.S</t>
  </si>
  <si>
    <t xml:space="preserve">La consultoría puede ser un diferencial para explotar , y no ver el negocio vía precio. esto puede contar como una ventaja competitiva.  No tienen definido un segmento de mercado ganador.  </t>
  </si>
  <si>
    <t>estructuras metalicas acabados inudu</t>
  </si>
  <si>
    <t>EMAI esta todavia muy enfocada en la conversacion de el "precio por kilo" de su producto. La verdadera oportunidad esta en el servicio, calidad y velocidad con la que puedan resolver problemas de estructuras y carpinteria metalica para sus clientes</t>
  </si>
  <si>
    <t>Estructuras Metálicas Acabados Industriales S.A.S.</t>
  </si>
  <si>
    <t xml:space="preserve">El producto cubre un vacío de mercado, sin embargo el problema en que deben enfocarse es el de la velocidad y no el costo. El pricing es equivocado. </t>
  </si>
  <si>
    <t>AGENCIA DE SEGUROS BONANZA</t>
  </si>
  <si>
    <t>No estan preparados para Valle Impacta.</t>
  </si>
  <si>
    <t>Agencia de Seguros Bonanza</t>
  </si>
  <si>
    <t>Es el spin off de un modelo tradicional, no tiene componente innovador, estan entrando en un mercado que requiere competencias especificas que no tienen.  Requiere ser acompañado por un equipo con experiencia y conocimiento en en el sector TIC.  Equipo emprendedor no cuenta con la tecnicidad para poner a andar el proyecto.  No lo recomiendo en este momento para Valle Impacta.</t>
  </si>
  <si>
    <t>Gupo moda visual S.A.S</t>
  </si>
  <si>
    <t>El emprendedor sabe mucho sobre seguros, sin embargo hace falta apoyarse de una persona que conozca sobre tecnología. La empresa no está preparada para Valle Impacta.</t>
  </si>
  <si>
    <t>Seguros Bonanza</t>
  </si>
  <si>
    <t xml:space="preserve">Tecnología </t>
  </si>
  <si>
    <t xml:space="preserve">Necesitan incorporar conocimiento en tecnologías de la información al equipo para lograr desarrollar el nuevo negocio que están explorando. Es muy recomendable además apalancar la escalabilidad en herramientas avanzadas más allá del portal web (robots, OCR, workflows, etc) Revisen programas como AppsCo de MinTic y la CCC en etapa temprana. </t>
  </si>
  <si>
    <t>agencia de seguros bonanza</t>
  </si>
  <si>
    <t>aliado estrategico</t>
  </si>
  <si>
    <t xml:space="preserve">Requiere un aliado fuerte en tecnologia informatica y en e-comerce.  Las proyecciones economicas son aspiracionales. </t>
  </si>
  <si>
    <t>Grupo Moda Visual S.A.S.</t>
  </si>
  <si>
    <t xml:space="preserve">La empresa está en una industria muy competida y ha logrado identificar nichos de mercado claros y aparentemente rentables. Sin embargo no tiene claro como crecer, o como Valle Impacta le puede servir. Necesita enfocarse más. </t>
  </si>
  <si>
    <t>grupo moda visual</t>
  </si>
  <si>
    <t>moda visual es una empresa muy joven  y siento que su proyecto de crecimiento via franquicias es un poco desmedido. Adicionalmente siento que los empresarios no tienen claro el aporte que les puede hacer valle impacta y me preocupa que no cumplan con el programa y que lo dejen abandonado.</t>
  </si>
  <si>
    <t>David Tesone</t>
  </si>
  <si>
    <t>Grupo Moda Visual SAS</t>
  </si>
  <si>
    <t>Hay gran potencial de su producto y servicio, se debe entender a mayor profundidad el tema de franquicias y franquiciarios y se debe tener gran conocimiento del negocio para poder realizar ese tipo de ofertas. Hay que establecer el foco de crecimiento y estrategicamente a donde debe mirar la empresa para su consolidación</t>
  </si>
  <si>
    <t>Grupo Moda Visual</t>
  </si>
  <si>
    <t>aun me queda la duda si es el momento de la empresa que aun siendo tan joven se este aventurando a franquiciar, creo que primero tienen que organizar un poco la casa para entrar.   Adicionalmente creo que aun no es el momento de Valle Impacta porque no esta claro la dolencia que quisieran solucionar a través del programa.</t>
  </si>
  <si>
    <t>carla minatti</t>
  </si>
  <si>
    <t>Carla Minatti</t>
  </si>
  <si>
    <t>Buscar la forma estratégica de escalar el negocio sin perder el foco actual de "estrato 8" para las señoras de 5-6.</t>
  </si>
  <si>
    <t>Necesitan entender mejor sus estados financieros. Pero tienen una excelente empresa con potencial de crecer, siendo un modelo aspiracional para poblaciones Base de la Pirámide.</t>
  </si>
  <si>
    <t>CARLA MINATTI</t>
  </si>
  <si>
    <t>Negocio con alto potencial le falta direccionamiento y acompañamiento para escalar,</t>
  </si>
  <si>
    <t>Pacifico Snacks SAS</t>
  </si>
  <si>
    <t>Proyecto Valle Impacta, con un factor de innovación y penetración en mercados internacionales</t>
  </si>
  <si>
    <t>PACIFICO SNACKS SAS</t>
  </si>
  <si>
    <t>CON MUCHO POTENCIAL DE CRECIMIENTO Y GRAN VISIÓN INTERNACIONAL.</t>
  </si>
  <si>
    <t>Pacifico Sancks</t>
  </si>
  <si>
    <t>Excelente Empresa, con mucho potencial para representar a la región en mercados internacionales.</t>
  </si>
  <si>
    <t>Uran Renteria Ingenieros S.A.S</t>
  </si>
  <si>
    <t>Es el spin off de una empresa de ingenierìa civil, es como el "uber de la excavaciòn".  El equipo tiene una idea del spin off, han tenido un desarrollo previo con el programa "alianzas por la innovaciòn" pero no tienen la asesorìa tecnica para el desarrollo de un modelo de negocio basado en las TIC.  No tiene claro modelo de monetizaciòn.  Requiere primero probar la idea de negocio para luego si iniciar un proceso de escalamiento empresarial.  No se encuentra listo para participar en el programa Valle Impacta.  Se recomienda la participaciòn en el programa apps.co.</t>
  </si>
  <si>
    <t>Uran Renteria</t>
  </si>
  <si>
    <t>Existen programas con foco a negocios de base digital en etapa temprana como AppsCo de MinTic y CCC que recomendaría explorar antes de un programa de escalamiento como ValleImpacta. O la presentación estuvo mal enfocada si el foco es ver alternativas para el negocio tradicional (app+energías renovables, etc)</t>
  </si>
  <si>
    <t>Uran Renteria Ingenierios sa</t>
  </si>
  <si>
    <t>es una iniciativa que debe manejarse como un emprendimiento.</t>
  </si>
  <si>
    <t>URAN RENTERIA INGENIEROS SA</t>
  </si>
  <si>
    <t>No es para Valle Impacta.</t>
  </si>
  <si>
    <t>Souvenir Marketing Promocional S.A.S.</t>
  </si>
  <si>
    <t>Desarrollo de la organización</t>
  </si>
  <si>
    <t xml:space="preserve">La empresa tiene una idea bonita y con iniciativa, pero ha tenido dificultades operativas y con socios; necesita el apoyo del programa para aprender a delegar, y para pasar de una fase de "negocio" a una de "empresa". Esta en una industria donde la competencia está muy basada en precio. Deben privilegiar el canal de Internet sobre el retail físico, a este último no deberían entrar en este momento. </t>
  </si>
  <si>
    <t>Uran Renteria Ingenieros SA</t>
  </si>
  <si>
    <t>Se enfocaron presentando un modelo de negocio que no han desarrollado y que es completamente diferente a su modelo de negocio actual.   Se están reinventando y no son conocedores del tema tecnológico. Deberían  presentarse con su empresa porque considero que si necesitan ayuda estratégica desde su core.</t>
  </si>
  <si>
    <t>Souvenir Marketing Promocional Sas</t>
  </si>
  <si>
    <t>Definir el foco de crecimiento de la empresa, no esta claro si es retail u online. Es muy diferente el negocio que tienen actualmente vs lo que se pretende a traves de una tienda (online o fisica).  Importantisimo organizar las finanzas, un negocio con ventas de 3000MM no puede generar 0% en rentabilidad.</t>
  </si>
  <si>
    <t>en su casa</t>
  </si>
  <si>
    <t>Souvenir Marketing Promocional SAS</t>
  </si>
  <si>
    <t>La propuesta de valor es buena, es muy buena la base de clientes, es importante tener un norte claro de crecimiento, qué pueden hacer para garantizar la sostenibilidad del negocio a largo plazo? Es importante nivelar el core del negocio primero y luego pensar en otro tipo de actividades de crecimiento. Importante trabajar en el tema financiero, la empresa no puede ser el banco de los clientes.</t>
  </si>
  <si>
    <t>Souvenir Marketing Promocional S.A.S</t>
  </si>
  <si>
    <t xml:space="preserve">Tener la capacidad de delegar procesos  Estructurar mucho mejor la estructura corporativa, dado que toda la responsabilidad recae en las gerentes  Simplificar y automatizar  procesos   </t>
  </si>
  <si>
    <t>3Lim2000 Sas</t>
  </si>
  <si>
    <t xml:space="preserve">Buen modelo de negocio Buenas proyecciones de  venta </t>
  </si>
  <si>
    <t>souvenir marketing promocional</t>
  </si>
  <si>
    <t>souvernirs marketing promocional, compite en un negocio muy dificil (ya que se ha "comotizado" desde que importar productos de china se volvio facil) sin tener una propuesta de valor clara o potente. Considero que esta en una etapa muy temprana, como negocio, para hacer parte de las empresas valle impacta.</t>
  </si>
  <si>
    <t>Ensucasa</t>
  </si>
  <si>
    <t>Ricol SAS</t>
  </si>
  <si>
    <t>una propuesta que aplica a este programa</t>
  </si>
  <si>
    <t>ENSUCASA</t>
  </si>
  <si>
    <t>Modelo de negocio el cual podría ser potencial si se le ayuda a identificar su verdadero negocio enfocado hacia la rentabilidad y crecimiento para hacerlo escalable-</t>
  </si>
  <si>
    <t>PAOLA FRANCO</t>
  </si>
  <si>
    <t>EN SU CASA</t>
  </si>
  <si>
    <t xml:space="preserve">TIENE UN MODELO INTERESANTE PARA EVALUAR SU MODELO DE MONETIZACION </t>
  </si>
  <si>
    <t>Recurso Externo</t>
  </si>
  <si>
    <t xml:space="preserve">Modelo de negocio que esta migrando a un servicio integral de mantenimiento que no tiene un factor diferencial determinante, con competidores, </t>
  </si>
  <si>
    <t>Recurso Externo SAS</t>
  </si>
  <si>
    <t>Buena empresa con una logica de identificación operativa</t>
  </si>
  <si>
    <t>Excelente, Valle Impacta puede ayudarte</t>
  </si>
  <si>
    <t>Juan Castor</t>
  </si>
  <si>
    <t>RECURSO EXTERNO</t>
  </si>
  <si>
    <t>Seguros</t>
  </si>
  <si>
    <t>multioficinas de colombia</t>
  </si>
  <si>
    <t>Grupo Empresarial KOUE</t>
  </si>
  <si>
    <t>muy buena empresa para crecer.</t>
  </si>
  <si>
    <t>MULTIOFICINAS DE COLOMBIA</t>
  </si>
  <si>
    <t>Negocio altamente escalable y puede llegar a visualizarse como caso de éxito rápidamente.</t>
  </si>
  <si>
    <t xml:space="preserve">Es una empresa que por su coyuntura le estan apuntando a varias oportunidades/desarrollos de negocio.  Se le recomienda el paso por el programa Valle Impacta para lograr el foco.  A nivel de rentabilidad, argumentan que estan pagando la entrada a nuevos mercados.  </t>
  </si>
  <si>
    <t>Multioficinas de Colombia SAS</t>
  </si>
  <si>
    <t>Asesoramiento</t>
  </si>
  <si>
    <t>Koue SAS</t>
  </si>
  <si>
    <t>Ricol</t>
  </si>
  <si>
    <t>La empresa se encuentra en un momento ideal para entrar a un programa como ValleImpacta para guiar su direccionamiento estratégico (reemplazo de ingresos perdidos por cambios regulatorios, explotación de otros mercados, otros productos, etc)</t>
  </si>
  <si>
    <t>3Lim2000 S.A.S.</t>
  </si>
  <si>
    <t xml:space="preserve">Una idea muy interesante y bien ejecutada. Tienen todo el potencial y el compromiso para aprovechar el programa. </t>
  </si>
  <si>
    <t>Multioficinas de Colombia Sas</t>
  </si>
  <si>
    <t>Valle Impacta es un programa que te puede ayudar a ver el bosque y no el árbol</t>
  </si>
  <si>
    <t>3Lim200 sas</t>
  </si>
  <si>
    <t xml:space="preserve">Gran trabajo, cómo podrán crecer a doble digito en los siguientes 10 años? Cual puede ser el siguiente impacto social? </t>
  </si>
  <si>
    <t>un negocio escalable.  interesante.</t>
  </si>
  <si>
    <t>KOUE SAS</t>
  </si>
  <si>
    <t>Posibilidad de escalar, tiene muy claro su nicho de mercado</t>
  </si>
  <si>
    <t>Me gusta mucho la organización que se ve en la presentación de la empresa. Se les ve el compromiso que pueden tener en el programa.</t>
  </si>
  <si>
    <t>RICOL SAS</t>
  </si>
  <si>
    <t>Puede servirle Valle Impacta.</t>
  </si>
  <si>
    <t>Ricol Sas</t>
  </si>
  <si>
    <t xml:space="preserve">Equipo diverso que se complementan.  Están creciendo y tienen muchas alternativa para seguir creciendo y saben cuál es su foco. De esta manera, son el perfil de Valle Impacta. </t>
  </si>
  <si>
    <t>grupo Empresarial Koue</t>
  </si>
  <si>
    <t>modelo de negocio escalable y recomendable</t>
  </si>
  <si>
    <t>car</t>
  </si>
  <si>
    <t>3lim2000</t>
  </si>
  <si>
    <t>3lim2000 es una empresa  que tiene claro en donde esta y para donde va. Considero que pueden aprovechar el programa valle impacta y que el programa los puede impulsar al proximo nivel. Me gustaria verlos en Valle Impacta</t>
  </si>
  <si>
    <t>equipo</t>
  </si>
  <si>
    <t>innovacion</t>
  </si>
  <si>
    <t>ventajas</t>
  </si>
  <si>
    <t>escalabilidad</t>
  </si>
  <si>
    <t>rentabilidad</t>
  </si>
  <si>
    <t>recomendable</t>
  </si>
  <si>
    <t>total</t>
  </si>
  <si>
    <t>Id</t>
  </si>
  <si>
    <t>Nscore</t>
  </si>
  <si>
    <t>Ranking</t>
  </si>
  <si>
    <t>idempresa</t>
  </si>
  <si>
    <t>idjur</t>
  </si>
  <si>
    <t>Panel</t>
  </si>
  <si>
    <t>Nombre</t>
  </si>
  <si>
    <t>Time Started</t>
  </si>
  <si>
    <t>Date Submitted</t>
  </si>
  <si>
    <t>Status</t>
  </si>
  <si>
    <t>Country</t>
  </si>
  <si>
    <t>City</t>
  </si>
  <si>
    <t>State/Region</t>
  </si>
  <si>
    <t>Postal</t>
  </si>
  <si>
    <t>He leído y acepto los Términos y Condiciones:Por favor lea los términos y condiciones de ValleImpacta, los cuales se encuentran en el siguiente link: Términos de referencia Valle Impacta 2017</t>
  </si>
  <si>
    <t>¿Cuenta con una empresa formalmente constituida ante la Cámara de Comercio?</t>
  </si>
  <si>
    <t>¿Cuál es el nombre de su empresa?</t>
  </si>
  <si>
    <t>¿Cuál es el NIT de su empresa? Por favor no incluya el dígito de verificación</t>
  </si>
  <si>
    <t>¿En qué año se constituyó su empresa?</t>
  </si>
  <si>
    <t>Por favor ingrese su email de contacto de la empresa</t>
  </si>
  <si>
    <t>Por favor ingrese un teléfono de contacto de la empresa</t>
  </si>
  <si>
    <t>Por favor ingrese la dirección de la empresa</t>
  </si>
  <si>
    <t>¿En que ciudad se encuentra la sede principal de su empresa en Colombia?</t>
  </si>
  <si>
    <t>Otra:¿En que ciudad se encuentra la sede principal de su empresa en Colombia?</t>
  </si>
  <si>
    <t>1:En caso de tener logo, por favor suba el logo de su empresa</t>
  </si>
  <si>
    <t>Si tiene, por favor copie el link de su página web</t>
  </si>
  <si>
    <t>Si tiene, por favor copie el link de las redes sociales que utilice la empresa.</t>
  </si>
  <si>
    <t>Por favor describa que hace su empresa y cuáles son sus principales productos/servicios</t>
  </si>
  <si>
    <t>sector</t>
  </si>
  <si>
    <t>Por favor indique la actividad principal a la que se dedica su empresa:</t>
  </si>
  <si>
    <t>Otra actividad - ¿Cuál?:Por favor indique la actividad principal a la que se dedica su empresa:</t>
  </si>
  <si>
    <t>Otra actividad  - ¿Cuál?:Por favor indique la actividad principal a la que se dedica su empresa:</t>
  </si>
  <si>
    <t>Otro  - ¿Cuál?:Por favor indique la actividad principal a la que se dedica su empresa:</t>
  </si>
  <si>
    <t>Actividad principal</t>
  </si>
  <si>
    <t>¿Hace parte de alguno de los siguientes clusters?</t>
  </si>
  <si>
    <t>¿Su empresa es una empresa familiar?</t>
  </si>
  <si>
    <t>¿Cuál de los siguientes mecanismos usa su empresa para tomar las decisiones fundamentales sobre la dirección y estrategia de su empresa?</t>
  </si>
  <si>
    <t>Otro:¿Cuál de los siguientes mecanismos usa su empresa para tomar las decisiones fundamentales sobre la dirección y estrategia de su empresa?</t>
  </si>
  <si>
    <t>ValleE - Cámara de Comercio de Cali:¿Su empresa ha participado en alguno de los siguientes programas?</t>
  </si>
  <si>
    <t>Alianzas para la Innovación – Cámara de Comercio de Cali:¿Su empresa ha participado en alguno de los siguientes programas?</t>
  </si>
  <si>
    <t>Sistemas de Innovación:¿Su empresa ha participado en alguno de los siguientes programas?</t>
  </si>
  <si>
    <t>Apps.Co – Ministerio TIC:¿Su empresa ha participado en alguno de los siguientes programas?</t>
  </si>
  <si>
    <t>Convocatorias Capital Semilla/Grants – iNNpulsa Colombia:¿Su empresa ha participado en alguno de los siguientes programas?</t>
  </si>
  <si>
    <t>Destapa Futuro – Fundación Bavaria:¿Su empresa ha participado en alguno de los siguientes programas?</t>
  </si>
  <si>
    <t>Red Nacional de Ángeles Inversionistas - Fundación Bavaria:¿Su empresa ha participado en alguno de los siguientes programas?</t>
  </si>
  <si>
    <t>Emprende País – Fundación Bolívar Davivienda:¿Su empresa ha participado en alguno de los siguientes programas?</t>
  </si>
  <si>
    <t>Concurso Ventures - Ventures:¿Su empresa ha participado en alguno de los siguientes programas?</t>
  </si>
  <si>
    <t>Empresa Endeavor:¿Su empresa ha participado en alguno de los siguientes programas?</t>
  </si>
  <si>
    <t>Ninguno de los Anteriores:¿Su empresa ha participado en alguno de los siguientes programas?</t>
  </si>
  <si>
    <t>Otro:¿Su empresa ha participado en alguno de los siguientes programas?</t>
  </si>
  <si>
    <t>¿Cuál es el problema u oportunidad de negocio que su empresa busca solucionar? Por favor responda en menos de 120 palabras.</t>
  </si>
  <si>
    <t>¿Cómo soluciona su empresa este problema u oportunidad de negocio planteada? Por favor responda en menos de 120 palabras.</t>
  </si>
  <si>
    <t>Por favor describa quiénes son sus clientes actuales, cuál es mercado potencial al cual usted quiere llegar en los próximos tres años y cuáles podrían ser sus ventas a este mercado. (Ej: Mujeres colombianas en Estados Unidos - Las ventas potenciales a este grupo son de X millones de pesos). Por favor responda en menos de 120 palabras.</t>
  </si>
  <si>
    <t>¿Cuáles son sus principales competidores y que productos y/o servicios ofrecen? Por favor tenga en cuenta tanto su competencia directa como indirecta.</t>
  </si>
  <si>
    <t>¿Cómo sus productos y/o servicios se diferencian de los de su competencia?</t>
  </si>
  <si>
    <t>¿Cómo es la forma de monetización o el modelo de ingresos de la empresa? Por favor explique cómo recibe los ingresos su empresa (ej: ventas directas, publicidad, afiliaciones, etc)</t>
  </si>
  <si>
    <t>¿Cuenta su empresa con alguna patente?</t>
  </si>
  <si>
    <t>¿En que año se le otorgó la patente?</t>
  </si>
  <si>
    <t>Producto físico:Por favor seleccione cuales son los tipos de producto que su empresa ofrece.</t>
  </si>
  <si>
    <t>Producto no físico (Desarrollo de Software, contenido multimedia, etc.):Por favor seleccione cuales son los tipos de producto que su empresa ofrece.</t>
  </si>
  <si>
    <t>Servicio:Por favor seleccione cuales son los tipos de producto que su empresa ofrece.</t>
  </si>
  <si>
    <t>PRODU O SERVI</t>
  </si>
  <si>
    <t>Cuál es el producto que actualmente le representa una mayor proporción de sus ventas?</t>
  </si>
  <si>
    <t>Costo de producción por unidad:De la siguiente lista de indicadores, a cuáles de ellos les hace seguimiento su empresa?</t>
  </si>
  <si>
    <t>Duración del ciclo productivo:De la siguiente lista de indicadores, a cuáles de ellos les hace seguimiento su empresa?</t>
  </si>
  <si>
    <t>Tasa de producción defectuosa:De la siguiente lista de indicadores, a cuáles de ellos les hace seguimiento su empresa?</t>
  </si>
  <si>
    <t>Tasa de devolución/quejas por parte de clientes:De la siguiente lista de indicadores, a cuáles de ellos les hace seguimiento su empresa?</t>
  </si>
  <si>
    <t>Por favor indique el número de días del ciclo productivo del producto de mayor ventas que mencionó anteriormente:</t>
  </si>
  <si>
    <t>¿Cuál es el costo de producción por unidad del producto más vendido por su empresa y mencionado anteriormente?</t>
  </si>
  <si>
    <t>¿Cuál es la tasa de producción defectuosa del producto más vendido por su empresa y mencionado anteriormente?</t>
  </si>
  <si>
    <t>¿Cuál es la tasa de devolución/quejas del producto más vendido por su empresa y mencionado anteriormente?</t>
  </si>
  <si>
    <t>Número de quejas o solicitudes atendidas:De la siguiente lista de indicadores, a cuáles de ellos les hace seguimiento su empresa?</t>
  </si>
  <si>
    <t>Nivel de satisfacción de los clientes/usuarios:De la siguiente lista de indicadores, a cuáles de ellos les hace seguimiento su empresa?</t>
  </si>
  <si>
    <t>Otro - ¿Cuál?:De la siguiente lista de indicadores, a cuáles de ellos les hace seguimiento su empresa?</t>
  </si>
  <si>
    <t>¿Cuál es el número de quejas o solicitudes atendidas por su empresa mensualmente?</t>
  </si>
  <si>
    <t>¿Cuál es el porcentaje del total de los clientes de la empresa que se encuentra satisfecho/muy satisfecho con los servicios brindados?</t>
  </si>
  <si>
    <t>Ingresos 2014:Por favor complete la siguiente información acerca de los ingresos de su empresa basado en el último cierre contable auditado con el que cuente su empresa.</t>
  </si>
  <si>
    <t>Ingresos 2015:Por favor complete la siguiente información acerca de los ingresos de su empresa basado en el último cierre contable auditado con el que cuente su empresa.</t>
  </si>
  <si>
    <t>Ingresos 2016 :Por favor complete la siguiente información acerca de los ingresos de su empresa basado en el último cierre contable auditado con el que cuente su empresa.</t>
  </si>
  <si>
    <t>Ingresos I trimestre 2017::Por favor complete la siguiente información acerca de los ingresos de su empresa basado en el último cierre contable auditado con el que cuente su empresa.</t>
  </si>
  <si>
    <t>Utilidades/Pérdidas antes de impuestos 2014:Por favor complete la siguiente información acerca de las utilidades o pérdidas de su empresa antes de impuestos basado en el último cierre contable auditado con el que cuente su empresa.</t>
  </si>
  <si>
    <t>Utilidades/Pérdidas antes de impuestos 2015:Por favor complete la siguiente información acerca de las utilidades o pérdidas de su empresa antes de impuestos basado en el último cierre contable auditado con el que cuente su empresa.</t>
  </si>
  <si>
    <t>Utilidades/Pérdidas antes de impuestos 2016:Por favor complete la siguiente información acerca de las utilidades o pérdidas de su empresa antes de impuestos basado en el último cierre contable auditado con el que cuente su empresa.</t>
  </si>
  <si>
    <t>Utilidades/Pérdidas después de impuestos 2014:Por favor complete la siguiente información acerca de las utilidades o pérdidas de su empresa después de impuestos basado en el último cierre contable auditado con el que cuente su empresa.</t>
  </si>
  <si>
    <t>Utilidades/Pérdidas después de impuestos 2015:Por favor complete la siguiente información acerca de las utilidades o pérdidas de su empresa después de impuestos basado en el último cierre contable auditado con el que cuente su empresa.</t>
  </si>
  <si>
    <t>Utilidades/Pérdidas después  de impuestos 2016:Por favor complete la siguiente información acerca de las utilidades o pérdidas de su empresa después de impuestos basado en el último cierre contable auditado con el que cuente su empresa.</t>
  </si>
  <si>
    <t>¿Su empresa ha exportado algún producto y/o servicio durante los últimos 12 meses?</t>
  </si>
  <si>
    <t>¿A qué países ha exportado?</t>
  </si>
  <si>
    <t>Incluyendo todos los ingresos provenientes de la empresa (salarios, honorarios, utilidades, etc), cuál es el ingreso total mensual que actualmente a usted le queda en promedio gracias a su empresa?</t>
  </si>
  <si>
    <t>En caso que su empresa deje de producirle ingresos, tiene usted otras fuentes de ingreso que le permitirían sostenerese a usted y a su familia por lo menos 3 meses?  (Por favor tenga en cuenta ahorros propios, ahorros familiares, otros empleos, otros ingresos familiares, otras rentas, etc)</t>
  </si>
  <si>
    <t>Contrato laboral (Nómina):¿Cuántos empleados tiene su empresa actualmente? Por favor complete la información de acuerdo al tipo de contrato que tienen con la empresa:</t>
  </si>
  <si>
    <t>Contratación indirecta (Temporales):¿Cuántos empleados tiene su empresa actualmente? Por favor complete la información de acuerdo al tipo de contrato que tienen con la empresa:</t>
  </si>
  <si>
    <t>Prestación de servicios (Contratistas):¿Cuántos empleados tiene su empresa actualmente? Por favor complete la información de acuerdo al tipo de contrato que tienen con la empresa:</t>
  </si>
  <si>
    <t>Practicantes:¿Cuántos empleados tiene su empresa actualmente? Por favor complete la información de acuerdo al tipo de contrato que tienen con la empresa:</t>
  </si>
  <si>
    <t>Otro:¿Cuántos empleados tiene su empresa actualmente? Por favor complete la información de acuerdo al tipo de contrato que tienen con la empresa:</t>
  </si>
  <si>
    <t>Total empleos</t>
  </si>
  <si>
    <t>Por favor indique cuál es el valor mensual total que paga por la fuerza laboral de la empresa, en un mes promedio</t>
  </si>
  <si>
    <t>Durante los últimos 24 meses, ¿su empresa ha recibido algún ingreso de capital por parte de inversión o financiación?</t>
  </si>
  <si>
    <t>Fondos Personales:Durante los últimos 24 meses, ¿Cuánto ha recibido su empresa de inversión o financiación por parte de las siguientes fuentes?</t>
  </si>
  <si>
    <t>Familia y Amigos:Durante los últimos 24 meses, ¿Cuánto ha recibido su empresa de inversión o financiación por parte de las siguientes fuentes?</t>
  </si>
  <si>
    <t>Inversionistas:Durante los últimos 24 meses, ¿Cuánto ha recibido su empresa de inversión o financiación por parte de las siguientes fuentes?</t>
  </si>
  <si>
    <t>Concursos de Emprendimiento:Durante los últimos 24 meses, ¿Cuánto ha recibido su empresa de inversión o financiación por parte de las siguientes fuentes?</t>
  </si>
  <si>
    <t>Instituciones del Gobierno (excluya concursos de emprendimiento):Durante los últimos 24 meses, ¿Cuánto ha recibido su empresa de inversión o financiación por parte de las siguientes fuentes?</t>
  </si>
  <si>
    <t>Instituciones Financieras:Durante los últimos 24 meses, ¿Cuánto ha recibido su empresa de inversión o financiación por parte de las siguientes fuentes?</t>
  </si>
  <si>
    <t>ONGs (Excluya concursos de emprendimiento):Durante los últimos 24 meses, ¿Cuánto ha recibido su empresa de inversión o financiación por parte de las siguientes fuentes?</t>
  </si>
  <si>
    <t>Otros:Durante los últimos 24 meses, ¿Cuánto ha recibido su empresa de inversión o financiación por parte de las siguientes fuentes?</t>
  </si>
  <si>
    <t>Ingresos proyectados 2017:Por favor complete la siguiente información acerca de las proyecciones de su negocio para los siguientes 2 años.</t>
  </si>
  <si>
    <t>Ingresos proyectados 2018:Por favor complete la siguiente información acerca de las proyecciones de su negocio para los siguientes 2 años.</t>
  </si>
  <si>
    <t>Utilidades/Pérdidas antes de impuestos 2017:Por favor complete la siguiente información acerca de las proyecciones de utilidades o pérdidas de su empresa antes de impuestos para los siguientes 2 años:</t>
  </si>
  <si>
    <t>Utilidades/Pérdidas antes de impuestos 2018:Por favor complete la siguiente información acerca de las proyecciones de utilidades o pérdidas de su empresa antes de impuestos para los siguientes 2 años:</t>
  </si>
  <si>
    <t>Local (ciudad/municipio):A qué tipo de mercado espera que su empresa este llegando a finales de 2018?</t>
  </si>
  <si>
    <t>Regional (departamento / región del país):A qué tipo de mercado espera que su empresa este llegando a finales de 2018?</t>
  </si>
  <si>
    <t>Nacional:A qué tipo de mercado espera que su empresa este llegando a finales de 2018?</t>
  </si>
  <si>
    <t>Internacional:A qué tipo de mercado espera que su empresa este llegando a finales de 2018?</t>
  </si>
  <si>
    <t>Desarrollo/Implementación planes de negocio:¿En cuáles de las siguientes áreas de la empresa le gustaría a usted contar con apoyo de parte del programa Valle Impacta?</t>
  </si>
  <si>
    <t>Gestión Humana:¿En cuáles de las siguientes áreas de la empresa le gustaría a usted contar con apoyo de parte del programa Valle Impacta?</t>
  </si>
  <si>
    <t>Alta dirección:¿En cuáles de las siguientes áreas de la empresa le gustaría a usted contar con apoyo de parte del programa Valle Impacta?</t>
  </si>
  <si>
    <t>Operaciones:¿En cuáles de las siguientes áreas de la empresa le gustaría a usted contar con apoyo de parte del programa Valle Impacta?</t>
  </si>
  <si>
    <t>Mercadotecnia:¿En cuáles de las siguientes áreas de la empresa le gustaría a usted contar con apoyo de parte del programa Valle Impacta?</t>
  </si>
  <si>
    <t>Investigación y desarrollo:¿En cuáles de las siguientes áreas de la empresa le gustaría a usted contar con apoyo de parte del programa Valle Impacta?</t>
  </si>
  <si>
    <t>Planeación estratégica:¿En cuáles de las siguientes áreas de la empresa le gustaría a usted contar con apoyo de parte del programa Valle Impacta?</t>
  </si>
  <si>
    <t>Seguros:¿En cuáles de las siguientes áreas de la empresa le gustaría a usted contar con apoyo de parte del programa Valle Impacta?</t>
  </si>
  <si>
    <t>Innovación del modelo de negocio:¿En cuáles de las siguientes áreas de la empresa le gustaría a usted contar con apoyo de parte del programa Valle Impacta?</t>
  </si>
  <si>
    <t>Gestión Comercial:¿En cuáles de las siguientes áreas de la empresa le gustaría a usted contar con apoyo de parte del programa Valle Impacta?</t>
  </si>
  <si>
    <t>Financiamiento inteligente:¿En cuáles de las siguientes áreas de la empresa le gustaría a usted contar con apoyo de parte del programa Valle Impacta?</t>
  </si>
  <si>
    <t>Legal:¿En cuáles de las siguientes áreas de la empresa le gustaría a usted contar con apoyo de parte del programa Valle Impacta?</t>
  </si>
  <si>
    <t>Infraestructura:¿En cuáles de las siguientes áreas de la empresa le gustaría a usted contar con apoyo de parte del programa Valle Impacta?</t>
  </si>
  <si>
    <t>Ninguna:¿En cuáles de las siguientes áreas de la empresa le gustaría a usted contar con apoyo de parte del programa Valle Impacta?</t>
  </si>
  <si>
    <t>Otro:¿En cuáles de las siguientes áreas de la empresa le gustaría a usted contar con apoyo de parte del programa Valle Impacta?</t>
  </si>
  <si>
    <t>¿Cuáles son las expectativas de su empresa con la participación en el programa Valle Impacta?</t>
  </si>
  <si>
    <t>Incluyendose a usted, ¿Cuántas personas hacen parte de su equipo emprendedor?</t>
  </si>
  <si>
    <t>Por favor describa en menos de 200 palabras el perfil de usted y su equipo emprendedor, mencionando los aspectos que usted considere más relevantes, como educación, experiencia y especialidad.</t>
  </si>
  <si>
    <t>Nombre:Por favor complete la siguiente información acerca del emprendedor que lidera la toma de decisiones en la empresa</t>
  </si>
  <si>
    <t>Apellidos:Por favor complete la siguiente información acerca del emprendedor que lidera la toma de decisiones en la empresa</t>
  </si>
  <si>
    <t>Email de contacto:Por favor complete la siguiente información acerca del emprendedor que lidera la toma de decisiones en la empresa</t>
  </si>
  <si>
    <t>Fecha de Nacimiento:Por favor complete la siguiente información acerca del emprendedor que lidera la toma de decisiones en la empresa</t>
  </si>
  <si>
    <t>Sexo:Por favor complete la siguiente información acerca del emprendedor que lidera la toma de decisiones en la empresa</t>
  </si>
  <si>
    <t>Seleccione el más alto nivel educativo que ha completado:Por favor complete la siguiente información acerca del emprendedor que lidera la toma de decisiones en la empresa</t>
  </si>
  <si>
    <t>CEO (Chief Executive Officer o Gerente General):[OLD VERSION] Cargo en la empresa:Por favor complete la siguiente información acerca del emprendedor que lidera la toma de decisiones en la empresa</t>
  </si>
  <si>
    <t>CFO (Chief Financial Officer o Gerente Financiero):[OLD VERSION] Cargo en la empresa:Por favor complete la siguiente información acerca del emprendedor que lidera la toma de decisiones en la empresa</t>
  </si>
  <si>
    <t>CTO (Chief Technical Officer o Gerente Técnico):[OLD VERSION] Cargo en la empresa:Por favor complete la siguiente información acerca del emprendedor que lidera la toma de decisiones en la empresa</t>
  </si>
  <si>
    <t>COO (Chief Operations Officer o Gerente Operativo):[OLD VERSION] Cargo en la empresa:Por favor complete la siguiente información acerca del emprendedor que lidera la toma de decisiones en la empresa</t>
  </si>
  <si>
    <t>CMO (Chief Marketing Officer o Gerente de Mercadeo):[OLD VERSION] Cargo en la empresa:Por favor complete la siguiente información acerca del emprendedor que lidera la toma de decisiones en la empresa</t>
  </si>
  <si>
    <t>Otro - ¿Cuál?:[OLD VERSION] Cargo en la empresa:Por favor complete la siguiente información acerca del emprendedor que lidera la toma de decisiones en la empresa</t>
  </si>
  <si>
    <t>Cargo en la empresa:Por favor complete la siguiente información acerca del emprendedor que lidera la toma de decisiones en la empresa</t>
  </si>
  <si>
    <t>Excluyendo el tiempo que ha trabajado en su empresa ¿Cuántos años ha trabajado en el sector de su emprendimiento?</t>
  </si>
  <si>
    <t>Gerenciales:¿Cuáles de las siguientes habilidades son las fortalezas que usted le aporta a su equipo emprendedor?</t>
  </si>
  <si>
    <t>Administrativas:¿Cuáles de las siguientes habilidades son las fortalezas que usted le aporta a su equipo emprendedor?</t>
  </si>
  <si>
    <t>Financieras:¿Cuáles de las siguientes habilidades son las fortalezas que usted le aporta a su equipo emprendedor?</t>
  </si>
  <si>
    <t>De Mercadotecnia:¿Cuáles de las siguientes habilidades son las fortalezas que usted le aporta a su equipo emprendedor?</t>
  </si>
  <si>
    <t>Comerciales:¿Cuáles de las siguientes habilidades son las fortalezas que usted le aporta a su equipo emprendedor?</t>
  </si>
  <si>
    <t>Técnicas/Específicas:¿Cuáles de las siguientes habilidades son las fortalezas que usted le aporta a su equipo emprendedor?</t>
  </si>
  <si>
    <t>De Innovación:¿Cuáles de las siguientes habilidades son las fortalezas que usted le aporta a su equipo emprendedor?</t>
  </si>
  <si>
    <t>Otra - ¿Cuál?:¿Cuáles de las siguientes habilidades son las fortalezas que usted le aporta a su equipo emprendedor?</t>
  </si>
  <si>
    <t>Antes de este emprendimiento, ¿Usted habia tenido otra experiencia como emprendedor?</t>
  </si>
  <si>
    <t>Si - ¿Cuántas veces?:Antes de este emprendimiento, ¿Usted habia tenido otra experiencia como emprendedor?</t>
  </si>
  <si>
    <t>... que le gusta hablar y comunicarse con otras personas:Por favor indique qué tan de acuerdo o en desacuerdo se encuentra con las siguientes frases, que se refieren a una lista de características o acciones que usted puede o no puede tener. Tenga en cuenta que no hay ninguna respuesta correcta o incorrecta.</t>
  </si>
  <si>
    <t>... le gusta identificar los errores de los otros:Por favor indique qué tan de acuerdo o en desacuerdo se encuentra con las siguientes frases, que se refieren a una lista de características o acciones que usted puede o no puede tener. Tenga en cuenta que no hay ninguna respuesta correcta o incorrecta.</t>
  </si>
  <si>
    <t>... le gusta estar generando nuevas ideas:Por favor indique qué tan de acuerdo o en desacuerdo se encuentra con las siguientes frases, que se refieren a una lista de características o acciones que usted puede o no puede tener. Tenga en cuenta que no hay ninguna respuesta correcta o incorrecta.</t>
  </si>
  <si>
    <t>... que le importan más los resultados que los procesos:Por favor indique qué tan de acuerdo o en desacuerdo se encuentra con las siguientes frases, que se refieren a una lista de características o acciones que usted puede o no puede tener. Tenga en cuenta que no hay ninguna respuesta correcta o incorrecta.</t>
  </si>
  <si>
    <t>... piensa primero en el bienestar de otros que en el suyo:Por favor indique qué tan de acuerdo o en desacuerdo se encuentra con las siguientes frases, que se refieren a una lista de características o acciones que usted puede o no puede tener. Tenga en cuenta que no hay ninguna respuesta correcta o incorrecta.</t>
  </si>
  <si>
    <t>... que a veces puede llegar a ser descuidada:Por favor indique qué tan de acuerdo o en desacuerdo se encuentra con las siguientes frases, que se refieren a una lista de características o acciones que usted puede o no puede tener. Tenga en cuenta que no hay ninguna respuesta correcta o incorrecta.</t>
  </si>
  <si>
    <t>... relajada y maneja bien su estrés:Por favor indique qué tan de acuerdo o en desacuerdo se encuentra con las siguientes frases, que se refieren a una lista de características o acciones que usted puede o no puede tener. Tenga en cuenta que no hay ninguna respuesta correcta o incorrecta.</t>
  </si>
  <si>
    <t>... que inicia las discusiones con otras personas:Por favor indique qué tan de acuerdo o en desacuerdo se encuentra con las siguientes frases, que se refieren a una lista de características o acciones que usted puede o no puede tener. Tenga en cuenta que no hay ninguna respuesta correcta o incorrecta.</t>
  </si>
  <si>
    <t>... tiene una imaginación activa:Por favor indique qué tan de acuerdo o en desacuerdo se encuentra con las siguientes frases, que se refieren a una lista de características o acciones que usted puede o no puede tener. Tenga en cuenta que no hay ninguna respuesta correcta o incorrecta.</t>
  </si>
  <si>
    <t>... que tiende a ser desordenada:Por favor indique qué tan de acuerdo o en desacuerdo se encuentra con las siguientes frases, que se refieren a una lista de características o acciones que usted puede o no puede tener. Tenga en cuenta que no hay ninguna respuesta correcta o incorrecta.</t>
  </si>
  <si>
    <t>... valora y le gusta el arte:Por favor indique qué tan de acuerdo o en desacuerdo se encuentra con las siguientes frases, que se refieren a una lista de características o acciones que usted puede o no puede tener. Tenga en cuenta que no hay ninguna respuesta correcta o incorrecta.</t>
  </si>
  <si>
    <t>... se preocupa demasiado:Por favor indique qué tan de acuerdo o en desacuerdo se encuentra con las siguientes frases, que se refieren a una lista de características o acciones que usted puede o no puede tener. Tenga en cuenta que no hay ninguna respuesta correcta o incorrecta.</t>
  </si>
  <si>
    <t>... que se enoja fácilmente:Por favor indique qué tan de acuerdo o en desacuerdo se encuentra con las siguientes frases, que se refieren a una lista de características o acciones que usted puede o no puede tener. Tenga en cuenta que no hay ninguna respuesta correcta o incorrecta.</t>
  </si>
  <si>
    <t>... que prefiere trabajos con una rutina fija:Por favor indique qué tan de acuerdo o en desacuerdo se encuentra con las siguientes frases, que se refieren a una lista de características o acciones que usted puede o no puede tener. Tenga en cuenta que no hay ninguna respuesta correcta o incorrecta.</t>
  </si>
  <si>
    <t>... que se interesa más por la integridad del negocio que por sus resultados:Por favor indique qué tan de acuerdo o en desacuerdo se encuentra con las siguientes frases, que se refieren a una lista de características o acciones que usted puede o no puede tener. Tenga en cuenta que no hay ninguna respuesta correcta o incorrecta.</t>
  </si>
  <si>
    <t>... que mantiene la calma en situaciones tensas:Por favor indique qué tan de acuerdo o en desacuerdo se encuentra con las siguientes frases, que se refieren a una lista de características o acciones que usted puede o no puede tener. Tenga en cuenta que no hay ninguna respuesta correcta o incorrecta.</t>
  </si>
  <si>
    <t>... que puede llegar a ser fría y distante:Por favor indique qué tan de acuerdo o en desacuerdo se encuentra con las siguientes frases, que se refieren a una lista de características o acciones que usted puede o no puede tener. Tenga en cuenta que no hay ninguna respuesta correcta o incorrecta.</t>
  </si>
  <si>
    <t>... tímida o inhibída:Por favor indique qué tan de acuerdo o en desacuerdo se encuentra con las siguientes frases, que se refieren a una lista de características o acciones que usted puede o no puede tener. Tenga en cuenta que no hay ninguna respuesta correcta o incorrecta.</t>
  </si>
  <si>
    <t>... muy sociable:Por favor indique qué tan de acuerdo o en desacuerdo se encuentra con las siguientes frases, que se refieren a una lista de características o acciones que usted puede o no puede tener. Tenga en cuenta que no hay ninguna respuesta correcta o incorrecta.</t>
  </si>
  <si>
    <t>... que hace planes y los sigue en todos sus detalles:Por favor indique qué tan de acuerdo o en desacuerdo se encuentra con las siguientes frases, que se refieren a una lista de características o acciones que usted puede o no puede tener. Tenga en cuenta que no hay ninguna respuesta correcta o incorrecta.</t>
  </si>
  <si>
    <t>... tiene pocos intereses artísticos:Por favor indique qué tan de acuerdo o en desacuerdo se encuentra con las siguientes frases, que se refieren a una lista de características o acciones que usted puede o no puede tener. Tenga en cuenta que no hay ninguna respuesta correcta o incorrecta.</t>
  </si>
  <si>
    <t>... que valora la necesidad de las Instituciones y las reglas en una sociedad:Por favor indique qué tan de acuerdo o en desacuerdo se encuentra con las siguientes frases, que se refieren a una lista de características o acciones que usted puede o no puede tener. Tenga en cuenta que no hay ninguna respuesta correcta o incorrecta.</t>
  </si>
  <si>
    <t>... se distrae fácilmente:Por favor indique qué tan de acuerdo o en desacuerdo se encuentra con las siguientes frases, que se refieren a una lista de características o acciones que usted puede o no puede tener. Tenga en cuenta que no hay ninguna respuesta correcta o incorrecta.</t>
  </si>
  <si>
    <t>... se pone nerviosa fácilmente:Por favor indique qué tan de acuerdo o en desacuerdo se encuentra con las siguientes frases, que se refieren a una lista de características o acciones que usted puede o no puede tener. Tenga en cuenta que no hay ninguna respuesta correcta o incorrecta.</t>
  </si>
  <si>
    <t>... callada y reservada:Por favor indique qué tan de acuerdo o en desacuerdo se encuentra con las siguientes frases, que se refieren a una lista de características o acciones que usted puede o no puede tener. Tenga en cuenta que no hay ninguna respuesta correcta o incorrecta.</t>
  </si>
  <si>
    <t>... que considera que a veces hay que romper reglas para llegar al éxito:Por favor indique qué tan de acuerdo o en desacuerdo se encuentra con las siguientes frases, que se refieren a una lista de características o acciones que usted puede o no puede tener. Tenga en cuenta que no hay ninguna respuesta correcta o incorrecta.</t>
  </si>
  <si>
    <t>TT100_115</t>
  </si>
  <si>
    <t>TT100_130</t>
  </si>
  <si>
    <t>Si tuviera que elegir entre recibir 100 millones de pesos hoy o 150 millones de pesos dentro de un año, preferiría los 100 millones de pesos ahora o 150 en un año?.</t>
  </si>
  <si>
    <t>Si tuviera que elegir entre recibir 100 millones de pesos hoy o 200 millones de pesos dentro de un año, preferiría los 100 millones de pesos ahora o 200 en un año?</t>
  </si>
  <si>
    <t>Nombre:Por favor complete la siguiente información acerca del emprendedor que acompaña la toma de decisiones en la empresa</t>
  </si>
  <si>
    <t>Apellidos:Por favor complete la siguiente información acerca del emprendedor que acompaña la toma de decisiones en la empresa</t>
  </si>
  <si>
    <t>Email de contacto:Por favor complete la siguiente información acerca del emprendedor que acompaña la toma de decisiones en la empresa</t>
  </si>
  <si>
    <t>Fecha de Nacimiento:Por favor complete la siguiente información acerca del emprendedor que acompaña la toma de decisiones en la empresa</t>
  </si>
  <si>
    <t>Sexo:Por favor complete la siguiente información acerca del emprendedor que acompaña la toma de decisiones en la empresa</t>
  </si>
  <si>
    <t>Seleccione el más alto nivel educativo que ha completado:Por favor complete la siguiente información acerca del emprendedor que acompaña la toma de decisiones en la empresa</t>
  </si>
  <si>
    <t>CEO (Chief Executive Officer o Gerente General):[OLD VERSION] Cargo en la empresa:Por favor complete la siguiente información acerca del emprendedor que acompaña la toma de decisiones en la empresa</t>
  </si>
  <si>
    <t>CFO (Chief Financial Officer o Gerente Financiero):[OLD VERSION] Cargo en la empresa:Por favor complete la siguiente información acerca del emprendedor que acompaña la toma de decisiones en la empresa</t>
  </si>
  <si>
    <t>CTO (Chief Technical Officer o Gerente Técnico):[OLD VERSION] Cargo en la empresa:Por favor complete la siguiente información acerca del emprendedor que acompaña la toma de decisiones en la empresa</t>
  </si>
  <si>
    <t>COO (Chief Operations Officer o Gerente Operativo):[OLD VERSION] Cargo en la empresa:Por favor complete la siguiente información acerca del emprendedor que acompaña la toma de decisiones en la empresa</t>
  </si>
  <si>
    <t>CMO (Chief Marketing Officer o Gerente de Mercadeo):[OLD VERSION] Cargo en la empresa:Por favor complete la siguiente información acerca del emprendedor que acompaña la toma de decisiones en la empresa</t>
  </si>
  <si>
    <t>Otro - ¿Cuál?:[OLD VERSION] Cargo en la empresa:Por favor complete la siguiente información acerca del emprendedor que acompaña la toma de decisiones en la empresa</t>
  </si>
  <si>
    <t>Cargo en la empresa:Por favor complete la siguiente información acerca del emprendedor que acompaña la toma de decisiones en la empresa</t>
  </si>
  <si>
    <t>Excluyendo el tiempo que ha trabajado en su empresa ¿Cuántos años ha trabajado esta segunda persona en el sector de su emprendimiento?</t>
  </si>
  <si>
    <t>Gerenciales:¿Cuáles de las siguientes habilidades son las fortalezas que esta segunda persona le aporta a su equipo emprendedor?</t>
  </si>
  <si>
    <t>Administrativas:¿Cuáles de las siguientes habilidades son las fortalezas que esta segunda persona le aporta a su equipo emprendedor?</t>
  </si>
  <si>
    <t>Financieras:¿Cuáles de las siguientes habilidades son las fortalezas que esta segunda persona le aporta a su equipo emprendedor?</t>
  </si>
  <si>
    <t>De Mercadotecnia:¿Cuáles de las siguientes habilidades son las fortalezas que esta segunda persona le aporta a su equipo emprendedor?</t>
  </si>
  <si>
    <t>Comerciales:¿Cuáles de las siguientes habilidades son las fortalezas que esta segunda persona le aporta a su equipo emprendedor?</t>
  </si>
  <si>
    <t>Técnicas/Específicas:¿Cuáles de las siguientes habilidades son las fortalezas que esta segunda persona le aporta a su equipo emprendedor?</t>
  </si>
  <si>
    <t>De Innovación:¿Cuáles de las siguientes habilidades son las fortalezas que esta segunda persona le aporta a su equipo emprendedor?</t>
  </si>
  <si>
    <t>Otra - ¿Cuál?:¿Cuáles de las siguientes habilidades son las fortalezas que esta segunda persona le aporta a su equipo emprendedor?</t>
  </si>
  <si>
    <t>Antes de este emprendimiento, ¿Esta segunda persona había tenido otra experiencia como emprendedor?</t>
  </si>
  <si>
    <t>Si - ¿Cuántas veces?:Antes de este emprendimiento, ¿Esta segunda persona había tenido otra experiencia como emprendedor?</t>
  </si>
  <si>
    <t>Nombre:Por favor complete la siguiente información acerca del tercer miembro del equipo que acompaña la toma de decisiones en la empresa</t>
  </si>
  <si>
    <t>Apellidos:Por favor complete la siguiente información acerca del tercer miembro del equipo que acompaña la toma de decisiones en la empresa</t>
  </si>
  <si>
    <t>Email de contacto:Por favor complete la siguiente información acerca del tercer miembro del equipo que acompaña la toma de decisiones en la empresa</t>
  </si>
  <si>
    <t>Fecha de Nacimiento:Por favor complete la siguiente información acerca del tercer miembro del equipo que acompaña la toma de decisiones en la empresa</t>
  </si>
  <si>
    <t>Sexo:Por favor complete la siguiente información acerca del tercer miembro del equipo que acompaña la toma de decisiones en la empresa</t>
  </si>
  <si>
    <t>Seleccione el más alto nivel educativo que ha completado:Por favor complete la siguiente información acerca del tercer miembro del equipo que acompaña la toma de decisiones en la empresa</t>
  </si>
  <si>
    <t>CEO (Chief Executive Officer o Gerente General):[OLD VERSION] Cargo en la empresa:Por favor complete la siguiente información acerca del tercer miembro del equipo que acompaña la toma de decisiones en la empresa</t>
  </si>
  <si>
    <t>CFO (Chief Financial Officer o Gerente Financiero):[OLD VERSION] Cargo en la empresa:Por favor complete la siguiente información acerca del tercer miembro del equipo que acompaña la toma de decisiones en la empresa</t>
  </si>
  <si>
    <t>CTO (Chief Technical Officer o Gerente Técnico):[OLD VERSION] Cargo en la empresa:Por favor complete la siguiente información acerca del tercer miembro del equipo que acompaña la toma de decisiones en la empresa</t>
  </si>
  <si>
    <t>COO (Chief Operations Officer o Gerente Operativo):[OLD VERSION] Cargo en la empresa:Por favor complete la siguiente información acerca del tercer miembro del equipo que acompaña la toma de decisiones en la empresa</t>
  </si>
  <si>
    <t>CMO (Chief Marketing Officer o Gerente de Mercadeo):[OLD VERSION] Cargo en la empresa:Por favor complete la siguiente información acerca del tercer miembro del equipo que acompaña la toma de decisiones en la empresa</t>
  </si>
  <si>
    <t>Otro - ¿Cuál?:[OLD VERSION] Cargo en la empresa:Por favor complete la siguiente información acerca del tercer miembro del equipo que acompaña la toma de decisiones en la empresa</t>
  </si>
  <si>
    <t>Cargo en la empresa:Por favor complete la siguiente información acerca del tercer miembro del equipo que acompaña la toma de decisiones en la empresa</t>
  </si>
  <si>
    <t>Excluyendo el tiempo que ha trabajado en su empresa ¿Cuántos años ha trabajado esta tercera persona en el sector de su emprendimiento?</t>
  </si>
  <si>
    <t>Gerenciales:¿Cuáles de las siguientes habilidades son las fortalezas que esta tercera persona le aporta a su equipo emprendedor?</t>
  </si>
  <si>
    <t>Administrativas:¿Cuáles de las siguientes habilidades son las fortalezas que esta tercera persona le aporta a su equipo emprendedor?</t>
  </si>
  <si>
    <t>Financieras:¿Cuáles de las siguientes habilidades son las fortalezas que esta tercera persona le aporta a su equipo emprendedor?</t>
  </si>
  <si>
    <t>De Mercadotecnia:¿Cuáles de las siguientes habilidades son las fortalezas que esta tercera persona le aporta a su equipo emprendedor?</t>
  </si>
  <si>
    <t>Comerciales:¿Cuáles de las siguientes habilidades son las fortalezas que esta tercera persona le aporta a su equipo emprendedor?</t>
  </si>
  <si>
    <t>Técnicas/Específicas:¿Cuáles de las siguientes habilidades son las fortalezas que esta tercera persona le aporta a su equipo emprendedor?</t>
  </si>
  <si>
    <t>De Innovación:¿Cuáles de las siguientes habilidades son las fortalezas que esta tercera persona le aporta a su equipo emprendedor?</t>
  </si>
  <si>
    <t>Otra - ¿Cuál?:¿Cuáles de las siguientes habilidades son las fortalezas que esta tercera persona le aporta a su equipo emprendedor?</t>
  </si>
  <si>
    <t>Antes de este emprendimiento, ¿Esta tercera persona había tenido otra experiencia como emprendedor?</t>
  </si>
  <si>
    <t>Si - ¿Cuántas veces?:Antes de este emprendimiento, ¿Esta tercera persona había tenido otra experiencia como emprendedor?</t>
  </si>
  <si>
    <t>Finalmente, si tiene alguna observación o aclaración que quiera hacer acerca de su modelo de negocio o de la información entregada, por favor hágala en el siguiente espacio.</t>
  </si>
  <si>
    <t>Nombre de la empresa:En caso de que desee referenciar alguna empresa para participar en el programa por favor indique el nombre  y datos de contacto:</t>
  </si>
  <si>
    <t>Nombre de la persona de contacto:En caso de que desee referenciar alguna empresa para participar en el programa por favor indique el nombre  y datos de contacto:</t>
  </si>
  <si>
    <t>Celular de contacto:En caso de que desee referenciar alguna empresa para participar en el programa por favor indique el nombre  y datos de contacto:</t>
  </si>
  <si>
    <t>EDAD</t>
  </si>
  <si>
    <t>Participación prog</t>
  </si>
  <si>
    <t>Edad emprendedor</t>
  </si>
  <si>
    <t>Edad emp</t>
  </si>
  <si>
    <t>Correo electrónico :En caso de que desee referenciar alguna empresa para participar en el programa por favor indique el nombre  y datos de contacto:</t>
  </si>
  <si>
    <t>¿Por cuál de los siguientes medios se enteró de la convocatoria a Valle Impacta?</t>
  </si>
  <si>
    <t>Otra - ¿Cuál?:¿Por cuál de los siguientes medios se enteró de la convocatoria a Valle Impacta?</t>
  </si>
  <si>
    <t>New Radio Buttons</t>
  </si>
  <si>
    <t>DESCALIFICADOS VENTAS</t>
  </si>
  <si>
    <t>Modificado</t>
  </si>
  <si>
    <t>May 15, 2017 8:36:01 AM</t>
  </si>
  <si>
    <t>May 16, 2017 10:48:47 AM</t>
  </si>
  <si>
    <t>Complete</t>
  </si>
  <si>
    <t>Colombia</t>
  </si>
  <si>
    <t>He leído y acepto los Términos y Condiciones</t>
  </si>
  <si>
    <t>Si</t>
  </si>
  <si>
    <t>3LIM2000 SAS</t>
  </si>
  <si>
    <t>gerencia@3lim2000.com</t>
  </si>
  <si>
    <t>CRA 83C N. 26-40</t>
  </si>
  <si>
    <t>Cali</t>
  </si>
  <si>
    <t>http://surveygizmoresponseuploads.s3.amazonaws.com/fileuploads/330964/3446335/74-b875a83965c21eb3eac640fbc5ae1753_3lim2000.png</t>
  </si>
  <si>
    <t>www.3lim2000.com</t>
  </si>
  <si>
    <t>https://www.facebook.com/3lim2000sas/ https://www.instagram.com/3lim2000/ https://twitter.com/3Lim2000 https://www.youtube.com/channel/UCPZUdBFC8qIgFJ-QwHl1UGQ</t>
  </si>
  <si>
    <t>Somos la segunda empresa líder en servicios de limpieza en unidades residenciales en la cuidad, prestamos servicios complementarios de jardinería y mantenimiento de piscinas</t>
  </si>
  <si>
    <t>Servicios</t>
  </si>
  <si>
    <t>Actividades de limpieza de edificios</t>
  </si>
  <si>
    <t>Ninguno de los anteriores</t>
  </si>
  <si>
    <t>No</t>
  </si>
  <si>
    <t>Petit comité</t>
  </si>
  <si>
    <t>Ninguno de los Anteriores</t>
  </si>
  <si>
    <t>1.Nuevas leyes regulan el trabajo domestico, los office manager y los hogares tienen una gran necesidad y problema, requieren servicios de limpieza flexibles por días o horas, que sea seguro, confiable, a un precio justo, que sea profesional, pero sobre todo que sea legal pues no quieren tener problemas.  2.Cali tiene mas de 2.000 unidades residenciales, estas demandan servicios de limpieza; los cuales en su mayoría son prestados por informales, sin garantías, con baja calidad; la menor parte es prestada por empresas con deficiencias en la calidad del servicio.  Este sector demanda calidad pues las personas quieren sentirse como si estuvieran en el mejor Hotel, a la vez que esperan tener un servicio confiable, con garantías y que sea legal.</t>
  </si>
  <si>
    <t>1.En Julio 2017 lanzaremos una plataforma app y web para servicios de limpieza domestica y oficinas por días y horas, dando así al mercado una solución practica y flexible, segura y confiable, profesional y sobre todo legal; estamos llevando los servicios de limpieza profesional a una nueva generación; estamos dignificando el trabajo domestico, disminuyendo el trabajo informal y el impacto que genera este en nuestra sociedad, reduciendo así la perpetuación de la pobreza.  2.Ya que nuestra capacidad de servicio nos ha llevado a tener una media de crecimiento anual en ventas del 46% durante los últimos 4 años en unidades residenciales, destinaremos mayores recursos a un plan de medios que resalte nuestra ventaja competitiva</t>
  </si>
  <si>
    <t>Ventas potenciales en los próximos 3 años a Unidades residenciales en Cali – ventas potenciales $ 16.000.000.000  Ventas potenciales en los próximos 3 años a Oficinas y hogares en Cali, Bogotá y Medellín – $ 4.680.000.000  Ventas potenciales en los próximos 3 años a Oficinas y hogares en Mexico – $ 1.541.000.000</t>
  </si>
  <si>
    <t>En unidades residenciales Directa – Rapiaseo Indirecta – informales  En oficinas y hogares Directa – Hogaru Indirecta - informales y agencias</t>
  </si>
  <si>
    <t>Nuestros servicios se diferencian por la alta capacidad de servicio, vamos mas allá de la figura de proveedor, somos un colaborador para nuestros clientes.  Innovamos e invertimos continuamente en soluciones de mejora para los servicios y sistemas de limpieza  Trabajamos con pasión por llevar a nuestra sociedad servicios profesionales de limpieza, generamos oportunidades para población vulnerable y que las personas salgan de la informalidad y dignificamos el trabajo de limpieza.</t>
  </si>
  <si>
    <t>Ventas directas</t>
  </si>
  <si>
    <t>Servicio</t>
  </si>
  <si>
    <t>servicio de limpieza</t>
  </si>
  <si>
    <t>Número de quejas o solicitudes atendidas</t>
  </si>
  <si>
    <t>Nivel de satisfacción de los clientes/usuarios</t>
  </si>
  <si>
    <t>$106,214,984.00</t>
  </si>
  <si>
    <t>Entre $7.6 y $10 millones de pesos mensuales</t>
  </si>
  <si>
    <t>$217,592,454.00</t>
  </si>
  <si>
    <t>$0.00</t>
  </si>
  <si>
    <t>Nacional</t>
  </si>
  <si>
    <t>Internacional</t>
  </si>
  <si>
    <t>Innovación del modelo de negocio</t>
  </si>
  <si>
    <t>Gestión Comercial</t>
  </si>
  <si>
    <t>Esperamos que nuestra participación en valle impacta nos permita aumentar nuestros conocimientos, desarrollar nuevas estrategias e innovar, para detonar el crecimiento de la compañía en Cali, Bogotá y Medellín en el 2017 y en México en el 2018.  También esperamos a través de nuestra participación en valle impacta, aumentar nuestra capacidad para seguir dignificando el trabajo domestico y la no perpetuación de la pobreza a través del empleo digno y formal</t>
  </si>
  <si>
    <t>Remy Calero. Gerente Experiencia:10 Años  Educación: Tecnólogo en Comercio Exterior Cualidades: integro, innovador, perseverante, apasionado, financista, con gran sentido humano   Harrison Peña.  Director Comercial Educación: Mercadologo (cursando) Experiencia: 8 Años  Cualidades: Integro, Perseverante, diligente, creativo,  Lina Marcela Martínez -Directora de Recursos Humanos Educación: Especialista en Recursos Humanos Experiencia: 6 Años Gran sentido humano, creativa, defensora del bienestar, comunicación asertiva</t>
  </si>
  <si>
    <t>REMY</t>
  </si>
  <si>
    <t>CALERO BONILLA</t>
  </si>
  <si>
    <t>10/03/1985</t>
  </si>
  <si>
    <t>Masculino</t>
  </si>
  <si>
    <t>Técnico o tecnológico</t>
  </si>
  <si>
    <t>CEO (Chief Executive Officer o Gerente General)</t>
  </si>
  <si>
    <t>Gerenciales</t>
  </si>
  <si>
    <t>De Innovación</t>
  </si>
  <si>
    <t xml:space="preserve">Si  </t>
  </si>
  <si>
    <t>De acuerdo</t>
  </si>
  <si>
    <t>Totalmente de acuerdo</t>
  </si>
  <si>
    <t>En desacuerdo</t>
  </si>
  <si>
    <t>Ni en acuerdo ni en desacuerdo</t>
  </si>
  <si>
    <t>Totalmente en desacuerdo</t>
  </si>
  <si>
    <t>100 millones de pesos hoy</t>
  </si>
  <si>
    <t>150 millones de pesos dentro de un año</t>
  </si>
  <si>
    <t>200 millones de pesos dentro de un año</t>
  </si>
  <si>
    <t>HARRISON</t>
  </si>
  <si>
    <t>PEÑA TRIANA</t>
  </si>
  <si>
    <t>comercial@3lim2000.com</t>
  </si>
  <si>
    <t>05/30/1990</t>
  </si>
  <si>
    <t>CMO (Chief Marketing Officer o Gerente de Mercadeo)</t>
  </si>
  <si>
    <t>Administrativas</t>
  </si>
  <si>
    <t>Comerciales</t>
  </si>
  <si>
    <t>Si - ¿Cuántas veces?</t>
  </si>
  <si>
    <t>LINA MARCELA</t>
  </si>
  <si>
    <t>MARTINEZ LOPEZ</t>
  </si>
  <si>
    <t>recursoshumanos@3lim2000.com</t>
  </si>
  <si>
    <t>03/14/1984</t>
  </si>
  <si>
    <t>Femenino</t>
  </si>
  <si>
    <t>Bachillerato</t>
  </si>
  <si>
    <t>Otro - ¿Cuál?</t>
  </si>
  <si>
    <t>Otra - ¿Cuál?</t>
  </si>
  <si>
    <t>GESTIÓN HUMANA</t>
  </si>
  <si>
    <t>Amamos nuestra región, luchamos por ella e impactamos la vida de las personas que interactuan con nuestra compañía, trabajamos duro para que nuestra región sea un referente de empuje, de equidad y de innovación</t>
  </si>
  <si>
    <t>REMY CALERO BONILLA</t>
  </si>
  <si>
    <t>Ninguno</t>
  </si>
  <si>
    <t>Socialización convocatoria equipo Valle Impacta</t>
  </si>
  <si>
    <t>Option 1</t>
  </si>
  <si>
    <t>May 15, 2017 2:52:24 PM</t>
  </si>
  <si>
    <t>Jun 10, 2017 9:21:51 AM</t>
  </si>
  <si>
    <t>IMAGEN KORPORATIVA IK SAS</t>
  </si>
  <si>
    <t>fabian.plata@imagenkorporativa.com</t>
  </si>
  <si>
    <t>carrera 23A 9C 06</t>
  </si>
  <si>
    <t>http://surveygizmoresponseuploads.s3.amazonaws.com/fileuploads/330964/3446335/74-4fc8600624e21b4075b76c1a67d977f6_LOGO_IK.png</t>
  </si>
  <si>
    <t>http://www.imagenkorporativa.com/</t>
  </si>
  <si>
    <t>CONFECCIÓN DE PRENDAS DE VESTIR, EXCEPTO PRENDAS DE PIEL Productos de dotación empresarial: Camisas, pantalones, overoles, corbatas, gorras, kepis,zapatos, botas, uniformes sector salud, chaquetas, chalecos, sacos, jeans, camisas tipo polo, camisetas. Productos de merchandising Batolas, delantales, toallas, pañuelos. Otros productos Dotación hospitalaria, cofias, batolas</t>
  </si>
  <si>
    <t>Manufactura</t>
  </si>
  <si>
    <t>Prendas de vestir, excepto prendas de piel</t>
  </si>
  <si>
    <t>Sistema Moda</t>
  </si>
  <si>
    <t xml:space="preserve">El incumplimiento en la entrega, la baja calidad en los productos y las opciones de pago que brindan actualmente las empresas de dotación en el mercado. Adicionalmente, se quiere minimizar o eliminar el costo de administrar el almacén de dotación </t>
  </si>
  <si>
    <t xml:space="preserve">Enfocados en las necesidades de nuestros clientes, generamos alianzas estratégicas que les permitan cumplir con su misión, teniendo siempre como factor diferenciador la calidad de nuestra confección y el cumplimiento de los acuerdos. </t>
  </si>
  <si>
    <t>Dentro de nuestros clientes tenemos a Tecnoquímicas, Super tiendas Cañaveral, Seguridad SJ, Seguridad Nacional, Deprisa, transportes VDL, Summar, entre otros. Se quiere alcanzar el mercado de la dotación de las empresas de seguridad, servicios generales e industria. La información con respecto al mercado total de la dotación tanto en Santiago de Cali, como en Colombia es difícil de medir debido que éste se agrupa en el sector de la confección y sus distintos tipos de negocio. Las ventas que se quieren alcanzar en los siguientes tres años (en millones) son 597.747(2017), 645.566(2018), 697.212(2019).</t>
  </si>
  <si>
    <t xml:space="preserve"> Existen competidores de todos los tamaños entre los cuales los más representativos son: Bera Capital Group, Grupo Acrilan, Proteger, Isamoda, Almacenes Si; Ofreciendo los mismos productos, la diferencia radica en la capacidad productiva, el musculo financiero ofrecido (tiempo de pago) y el cumplimiento en la promesa de entrega y calidad. En cuanto a competencia indirecta no se observa ningún competidor por lo especializado de los productos y la norma que rige para la dotación.</t>
  </si>
  <si>
    <t>Ofrecemos el servicio de outsourcing de almacén, el cual consiste en entregar en nuestras instalaciones las dotaciones. Contamos con vestier y espejo, para que la persona pueda sentirse cómoda y bien vestida, mejorando así la imagen corporativa de las empresas y aumentando la pertenencia de los empleados. Adicionalmente, se cuenta con stock de mercancía necesaria para atender los requerimientos de la empresa.</t>
  </si>
  <si>
    <t>Los ingresos de la empresa son por venta directa de los productos. El servicio de outsourcing no es cobrado.</t>
  </si>
  <si>
    <t>Producto físico</t>
  </si>
  <si>
    <t>DOTACION EMPRESARIAL</t>
  </si>
  <si>
    <t>Costo de producción por unidad</t>
  </si>
  <si>
    <t>Duración del ciclo productivo</t>
  </si>
  <si>
    <t>Tasa de devolución/quejas por parte de clientes</t>
  </si>
  <si>
    <t>$18600</t>
  </si>
  <si>
    <t>1%</t>
  </si>
  <si>
    <t>$4,565,220.00</t>
  </si>
  <si>
    <t>Entre $1.1 y $3 millones de pesos mensuales</t>
  </si>
  <si>
    <t>$7,785,000.00</t>
  </si>
  <si>
    <t>$225116291</t>
  </si>
  <si>
    <t>$125,295,000.00</t>
  </si>
  <si>
    <t>Financiamiento inteligente</t>
  </si>
  <si>
    <t>Darle a la empresa el rumbo que se necesita para alcanzar la visión de una forma estructurada, rápida,  sostenible y rentable, contribuyendo así con oportunidades de empleo a las personas y empresas de la región.</t>
  </si>
  <si>
    <t xml:space="preserve"> Fabian Mauricio Plata: Habilidad para desempeñar las funciones y responsabilidades en áreas administrativas, Logísticas y comerciales como apoyo a la función básica de creación de valor a la empresa. Capacidad para trabajar bajo presión, manejo e implementación de indicadores de gestión e iniciativa para  desarrollar estrategias comerciales, financieras, administrativas, de planeación y control gerencial. Capacidad para evaluar y ejecutar proyectos de gran tamaño al igual que manejo de personal, equipos de trabajo, negociación con clientes y proveedores. Sergio Armando Plata: Experiencia de más 20 años en cargos directivos; asesor en planeación financiera y estratégica en empresas de la región y miembro de juntas directivas. Conocimientos y experiencia en las áreas  administrativa, financiera, costos, gestión humana, logística y  mejoramiento continuo (sistemas de gestión de calidad).  Excelentes relaciones interpersonales y  liderazgo, con alta orientación al resultado, manejo de clientes corporativos y desarrollo de equipos de trabajo.  Cesar Aurelio Plata: Ingeniero de Sistemas con énfasis en Computación. Especialista en Desarrollo de Software. Habilidad para la investigación, el rápido aprendizaje y el trabajo en equipo. Amplia experiencia en el desarrollo de software Orientado a Objetos. Experiencia en Levantamiento de procesos productivos, contratación de infraestructura tecnológica, coordinación de proyectos y manejo de personal</t>
  </si>
  <si>
    <t>FABIAN</t>
  </si>
  <si>
    <t>PLATA OTAVO</t>
  </si>
  <si>
    <t>11/26/1976</t>
  </si>
  <si>
    <t>Universitario</t>
  </si>
  <si>
    <t>CESAR AURELIO</t>
  </si>
  <si>
    <t>cesar.plata@imagenkorporativa.com</t>
  </si>
  <si>
    <t>07/01/1979</t>
  </si>
  <si>
    <t>Técnicas/Específicas</t>
  </si>
  <si>
    <t>SERGIO ARMANDO</t>
  </si>
  <si>
    <t>sergio.plata@imagenkorporativa.com</t>
  </si>
  <si>
    <t>04/28/1974</t>
  </si>
  <si>
    <t>CFO (Chief Financial Officer o Gerente Financiero)</t>
  </si>
  <si>
    <t>Financieras</t>
  </si>
  <si>
    <t>Correo físico directo</t>
  </si>
  <si>
    <t>May 15, 2017 4:47:20 PM</t>
  </si>
  <si>
    <t>May 15, 2017 6:36:48 PM</t>
  </si>
  <si>
    <t>TOSTADORA DE CAFE VERSALLES S.A.S</t>
  </si>
  <si>
    <t>gerencia@tcvcoffee.com</t>
  </si>
  <si>
    <t>CARRERA 7 # 23 - 96</t>
  </si>
  <si>
    <t>http://surveygizmoresponseuploads.s3.amazonaws.com/fileuploads/330964/3446335/19-592ec610e26651dce4dd10f4dd3b6ef9_TCV.png</t>
  </si>
  <si>
    <t>www.tcvcoffee.com</t>
  </si>
  <si>
    <t xml:space="preserve">https://5sento.com/producto </t>
  </si>
  <si>
    <t>Somos una empresa de manufactura de café colombiano. Atendemos el mercado nacional con 4 marcas, dos en el segmento tradicional y dos en el segmento Premium. Exportamos marcas blancas (maquilas) a Europa. Compramos nuestra materia a prima a acopiadores de la región y utilizamos como canales de venta; Institucional, HORECA, Grandes superficies, Supermercados Independientes y por suscripción. Las compras de materia prima son de contado y manejamos con nuestros clientes pagos de contado, cartera a 15, 30 y 60 días.</t>
  </si>
  <si>
    <t>Otra actividad  - ¿Cuál?</t>
  </si>
  <si>
    <t>Procesamiento de café</t>
  </si>
  <si>
    <t>Debido a la forma como se paga la materia prima principal y su alta participación en el costo de venta y, que el recaudo de las ventas está en promedio en 45 días, se hace necesario un programa de financiamiento que nos ayude a solventar el crecimiento que viene teniendo la empresa y el proyectado a futuro. Adicionalmente para continuar incursionando en los mercados del exterior se hace necesario invertir en tecnología en la planta de producción.</t>
  </si>
  <si>
    <t>Desde lo financiero: optimizando el flujo de caja de la empresa. Desde lo tecnológico: abriendo la posibilidad de llegar a nuevos mercados e incrementando la capacidad de la planta, mejorando la eficiencia productiva y optimizando los costos de producción.</t>
  </si>
  <si>
    <t xml:space="preserve">Grandes superficies Supermercados Independientes Empresas Distribuidores Hoteles Restaurantes Catering Ventas por suscripción Exportaciones Mercado potencial a 3 años Supermercados Independientes  150MM x año Ventas por suscripción  200 MM x año Exportaciones                300 MM x año </t>
  </si>
  <si>
    <t xml:space="preserve">Directa Nutresa     (Sello rojo, matiz, la Bastilla) Aguila Roja (Aguila roja, Bemoka) Cafexcoop (Ginebras) Indirecta Agrícola Himalaya (te hindú)   </t>
  </si>
  <si>
    <t>Por calidad, rendimiento y precio. El entrenamiento que reciben los comerciales para atender las diferentes objeciones que pueda presentar el cliente y un modelo de venta diferenciado. También ofrecemos acompañamiento de nuestro equipo técnico de calidad para capacitar el personal de preparación de nuestros clientes.</t>
  </si>
  <si>
    <t>Venta directa</t>
  </si>
  <si>
    <t>Café versalles</t>
  </si>
  <si>
    <t>$3818</t>
  </si>
  <si>
    <t>0.2%</t>
  </si>
  <si>
    <t>$21,740,000.00</t>
  </si>
  <si>
    <t>POLONIA</t>
  </si>
  <si>
    <t>Entre $3.1 y $5 millones de pesos mensuales</t>
  </si>
  <si>
    <t>$27,000,000.00</t>
  </si>
  <si>
    <t>$55,000,000.00</t>
  </si>
  <si>
    <t>$0</t>
  </si>
  <si>
    <t>$106,000,000.00</t>
  </si>
  <si>
    <t>Local (ciudad/municipio)</t>
  </si>
  <si>
    <t>Regional (departamento / región del país)</t>
  </si>
  <si>
    <t>He conocido casos exitoso del programa y considero que la empresa está en el momento ideal para un programa como este. El costo de crecer y las decisiones estratégicas que debemos tomar hace necesario un equipo que nos ayude en el proceso, ahí creo que Valle impacta puede hacer un match importante con nosotros.</t>
  </si>
  <si>
    <t>El equipo emprendedor está compuesto así; Gerente de Calidad - Psicólogo Organizacional, con preparación profesional como Q grader de café avalado por la SCAA (specialty coffee asociación of america) quien es la persona que se encarga de evaluar los productos que salen de la empresa y las compras de la materia prima principal (café) Gerente de mercadeo: Administrador de empresas. Con experiencia en ventas y mercadeo en empresas como Tecnoquímicas, Codinsa y Nielsen.  Gerente General: Ingeniero Industrial, con experiencia en las áreas de producción y cadena de abastecimiento, he laborado en empresas como: Alumina, Imusa, Reynolds.</t>
  </si>
  <si>
    <t>JOSE ANGEL</t>
  </si>
  <si>
    <t>HERNANDEZ MARIN</t>
  </si>
  <si>
    <t>02/01/1971</t>
  </si>
  <si>
    <t>GUSTAVO ADOLFO</t>
  </si>
  <si>
    <t>VALDERRAMA TASCON</t>
  </si>
  <si>
    <t>gustavov@tcvcoffee.com</t>
  </si>
  <si>
    <t>11/18/1977</t>
  </si>
  <si>
    <t>VICTOR MANUEL</t>
  </si>
  <si>
    <t>victorv@tcvcoffee.com</t>
  </si>
  <si>
    <t>11/14/1974</t>
  </si>
  <si>
    <t>De Mercadotecnia</t>
  </si>
  <si>
    <t>May 16, 2017 10:55:09 AM</t>
  </si>
  <si>
    <t>Jun 7, 2017 9:48:15 PM</t>
  </si>
  <si>
    <t>agroasociadosdelnorte@gmail.com</t>
  </si>
  <si>
    <t>Carrera 3C No. 1-49</t>
  </si>
  <si>
    <t>Cartago</t>
  </si>
  <si>
    <t>http://surveygizmoresponseuploads.s3.amazonaws.com/fileuploads/330964/3446335/19-4558b74063245607dd2730b201598baa_logo.png</t>
  </si>
  <si>
    <t>Importamos y comercializamos sustratos marca Floragard para el mercado colombiano. Estamos desarrollando una línea de equipos para manejo de pequeños y medianos viveros, como son: descompactadora de sustratos, llenadora de bandejas y sembradora de semillas en bandejas. Por último estamos desarrollando el "Kit de Agricultura Urbana", idea ganadora en el programa Alianzas para la Innovación de la Camara de Comercio de Cartago.</t>
  </si>
  <si>
    <t>Comercio</t>
  </si>
  <si>
    <t>Comercio al por menor de otros  productos de consumo nuevos</t>
  </si>
  <si>
    <t>Alianzas para la Innovación – Cámara de Comercio de Cali</t>
  </si>
  <si>
    <t>Concurso Ventures - Ventures</t>
  </si>
  <si>
    <t>1. Problema: necesidad de sustratos adecuados para la producción de plántulas de hortalizas, frutales y ornamentales en viveros especializados. 2. Problema: Necesidad de equipos que mejoren la productividad de los pequeños y medianos viveros de plantulación. 3. Problema: Posibilidad de producir alimentos a pequeña escala en la casa.</t>
  </si>
  <si>
    <t>1. Solución: Somos importadores para Colombia de la marca alemana de sustratos Floragard. 2. Solución: Diseñar y desarrollar equipos para el manejo de pequeños y medianos viveros. 3. Solución: Diseñar y desarrollar Kit de Agricultura Urbana.</t>
  </si>
  <si>
    <t>Clientes actuales: Viveros de plantulación del Eje Cafetero y Valle. Mercado potencial: Toda Colombia. En el presente año esperamos iniciar ventas en Antioquia, Cundinamarca y Boyaca. Tamaño del marcado colombiano de sustratos 2016 en CIF: USD 2.500.000. Participación de mercado Agroasociados 2016: 4%, participación proyectada a tres años: 20%. Segmentación: 1. Viveros especializados en la producción de plántulas de hortalizas, frutales y ornamentales. 2. Productores de champiñones.</t>
  </si>
  <si>
    <t>Competidores directos en sustratos: Pindstrupp, Klasmann, Kekkila, Premier, Sungro, Stender, Lambert. Competidores indirectos: tierra "negra" más cascarilla de arroz.</t>
  </si>
  <si>
    <t>Con nuestra marca de sustratos Floragard hemos logrado entregar un sustrato adaptado a las necesidades particulares de nuestros clientes, por el contrario la competencia tienen sustratos a los cuales los clientes se deben adaptar.</t>
  </si>
  <si>
    <t>Nosotros somos importadores directos y comercializadores. Vendemos de forma directa a la gran mayoría de nuestros clientes. También ofrecemos servicio de almacenamiento o bodegaje a empresas de insumos agrícolas.</t>
  </si>
  <si>
    <t>Sustratos</t>
  </si>
  <si>
    <t>$48000</t>
  </si>
  <si>
    <t>Margen bruto</t>
  </si>
  <si>
    <t>$21,135,037.00</t>
  </si>
  <si>
    <t>$3,840,500.00</t>
  </si>
  <si>
    <t>$6,000,000.00</t>
  </si>
  <si>
    <t>$99,000,000.00</t>
  </si>
  <si>
    <t xml:space="preserve">Obtener mejor conocimiento, herramientas y direccionamiento que me permitan crecer de forma rentable y estable mi empresa </t>
  </si>
  <si>
    <t xml:space="preserve">1. José Ignacio Franco: Ing. Agrónomo, especialista en gerencia y mercadeo, con amplia experiencia en producción de plántulas en vivero, comercialización de insumos agrícolas y asistencia técnica en diversos cultivos. 2. Andrea Garcia: Publicista, con tres años y medio de experiencia como Ejecutiva de Marca en agencias de Publicidad, durante su experiencia trabajó para Empresas importantes como Refisal, Nacional de Chocolates y Reckitt Benckiser aportando su conocimiento desde el área comercial y estratégica, apoyando el cumplimiento de sus objetivos. Durante su último año laboral se ha desempeñado en el sector agroindustria.  3. Elkin Ramírez: Estudiante de Ingeniería de sistemas, encargado del manejo de la bodega y logística de la empresa. </t>
  </si>
  <si>
    <t>José Ignacio</t>
  </si>
  <si>
    <t>Franco Ramírez</t>
  </si>
  <si>
    <t>08/15/1968</t>
  </si>
  <si>
    <t>Andrea</t>
  </si>
  <si>
    <t>Garcia Duarte</t>
  </si>
  <si>
    <t>andreitagard@hotmail.com</t>
  </si>
  <si>
    <t>03/01/1991</t>
  </si>
  <si>
    <t>Elkin de Jesús</t>
  </si>
  <si>
    <t>Ramírez Jiménez</t>
  </si>
  <si>
    <t>eknramirez@gmail.com</t>
  </si>
  <si>
    <t>08/15/1991</t>
  </si>
  <si>
    <t>Alianzas para la Innovación – Cámara de Comercio de Cali/ Concurso Ventures</t>
  </si>
  <si>
    <t>Participante de Valle Impacta versiones pasadas</t>
  </si>
  <si>
    <t>May 17, 2017 8:59:46 AM</t>
  </si>
  <si>
    <t>Jun 12, 2017 5:21:40 PM</t>
  </si>
  <si>
    <t>Confecciones Voga SAS</t>
  </si>
  <si>
    <t>vogasas@hotmail.com</t>
  </si>
  <si>
    <t>Carrera 21 # 19B-42</t>
  </si>
  <si>
    <t xml:space="preserve">Nos dedicamos a la producción y comercialización de pantalonería para hombre, específicamente, jeans, bermudas y pantalones en dril.   Nuestra empresa realiza el proceso de diseño, confección, terminación y empaque del producto, vendiendo de esta manera el "paquete completo" a nuestros clientes. Por esta razón gran porcentaje de nuestras ventas se realizan al por mayor, bajo criterios de programación del producto en el transcurso del año; sin embargo vendemos un pequeño porcentaje al detal.   Los diseños y estilos de los diversos productos se moldean a las necesidades de los clientes, entendiendo a su vez su público objetivo, variando de esta manera los insumos, las telas a usar y el prototipo del producto a desarrollar.    Por otro lado, nos caracterizamos por la fabricación de prendas de todas las tallas desde la más pequeña (Talla 28) hasta pantalones de medidas más grandes como la Talla 58, en todos los productos.   </t>
  </si>
  <si>
    <t xml:space="preserve">La oportunidad de negocio que buscamos solucionar es el robustecimiento de las ventas al detal, bajo un proceso de creación de marca, plan de marketing y producción orientado al fortalecimiento de este porcentaje de ventas, sin descuidar el porcentaje de "ventas al por mayor" que representa la proporción de ingresos con más participación.   Consideramos que tenemos una fortaleza al ofrecer nuestro producto hasta las tallas grandes que son escasas en el mercado. La necesidad de mercado que buscamos suplir es la demanda de prendas cómodas, acordes al gusto de los clientes que usan ropa casual, a precios asequibles puesto que vendemos a precio de fábrica, dirigiéndonos a un mercado que busca las tendencias de moda.   </t>
  </si>
  <si>
    <t xml:space="preserve">Consideramos que incrementar el portafolio de venta al detal es una oportunidad de negocio bajo un proceso estructurado de planeación, desarrollo e implementación a nivel de mercadeo y ventas, pues en la medida en que se da apertura a nuevos mercados, se busca incrementar el porcentaje de ventas, y de manera proporcional establecer desde el área administrativa una reestructuración de funciones que permitan mejorar el control y la medición del rendimiento de las operaciones. El propósito de esto es medir resultados y cumplir objetivos en función de la proyección de ventas en el corto, mediano y largo plazo. </t>
  </si>
  <si>
    <t xml:space="preserve">Nuestros clientes actuales son hombres entre 24 y 70 años, que tienen un estilo casual para vestir, buscando en las prendas comodidad y moda. El mercado potencial al cual queremos llegar son las personas de talla grande, esto mediante la ampliación de nuestro portafolio de productos y fortaleciendo esta línea de prendas de vestir que ofrecemos, de manera que, logremos comercializar nuestras prendas no sólo a nivel local sino nivel nacional e internacional. De acuerdo con esto, las ventas potenciales a este grupo son de 120, 150 y 180 millones de pesos para los próximos tres años.   </t>
  </si>
  <si>
    <t xml:space="preserve">Los principales competidores son todas aquellas empresas que se dedican a la venta y comercialización de prendas de vestir para hombre, cuyos clientes busquen un estilo de ropa casual. De otro lado, la competencia indirecta son los talleres que realizan procesos de maquila, ofreciendo de esta manera, un servicio, que nosotros le entregamos al cliente bajo la denominación de "paquete completo" para las ventas al por mayor.  </t>
  </si>
  <si>
    <t xml:space="preserve">Nuestros principales productos son prendas de vestir, jeans, bermudas y pantalones en dril para hombre, en todas las tallas desde la 28 hasta la 58, con lo que buscamos dirigirnos a un amplio mercado y suplir necesidades. Nuestras prendas se caracterizan por su comodidad, durabilidad, calidad y por el uso de insumos y telas 100% nacionales.  Además, es un producto cuyos acabados se han cuidado meticulosamente a lo largo del proceso productivo lo que resulta en una prenda de vestir cuya horma es de total agrado y satisfacción para el cliente.  Cabe resaltar que ofrecemos estilos y diseños diferentes teniendo en consideración la diversidad de gustos, por lo que ofrecemos estilo clásico o modern fit y Slim fit, y de igual manera, los pantalones en dril se producen bajo dos líneas cinco bolsillos (estilo jean) y chino (dril clásico).  </t>
  </si>
  <si>
    <t xml:space="preserve">El modelo de ingresos de la empresa es a través de ventas directas bajo un período de gracia de quince (15) días para clientes grandes, mediante el proceso de factoring.  Para clientes ocasionales que requieren una producción considerable se implementa un método de pago de 50/50, 50% anticipado para dar inicio a la producción y 50% contra-entrega. Y por último, teniendo en cuenta que una pequeña proporción de las ventas se realiza al detal, la forma de monetización se realiza por venta directa ofreciéndole al cliente la posibilidad de realizar sus pagos en efectivo o tarjeta (débito o crédito). </t>
  </si>
  <si>
    <t>Jeans y Pantalon de Dril</t>
  </si>
  <si>
    <t>Tasa de producción defectuosa</t>
  </si>
  <si>
    <t>3% para cada uno</t>
  </si>
  <si>
    <t>$21,975,370.00</t>
  </si>
  <si>
    <t>Estados Unidos, Puerto Rico</t>
  </si>
  <si>
    <t>$14,700,000.00</t>
  </si>
  <si>
    <t xml:space="preserve">Las expectativas de nuestra empresa con la participación en el programa Valle Impacta consisten en implementar una reorganización u orientación del modelo de negocio que nos permita continuar en este proceso de crecimiento a partir de la maximización del uso de los recursos, buscando con esto que, con el transcurrir del tiempo así como se incremente el nivel de operaciones otras áreas de la empresa se vean impactadas de igual manera que crezcan y se desarrollen proporcionalmente al nivel de la producción. Con lograr esta curva de crecimiento sostenido no sólo buscamos incrementar el nivel de ingresos sino que esto a su vez nos permite aumentar la fuerza laboral y generar más empleo en la región. De igual manera, consideramos que es una plataforma que nos ayuda dentro de este proceso de consolidación de marca propia, a partir de la orientación y el acompañamiento a lo largo de la planeación, desarrollo e implementación de la oportunidad de negocio que hemos identificado.  Finalmente, el programa Valle Impacta lo vemos como una oportunidad de aprendizaje para explotar el conocimiento, la técnica y los recursos, y de esta manera, direccionarlos hacia el progreso  sostenido.  </t>
  </si>
  <si>
    <t xml:space="preserve"> Nuestro equipo se conforma por Orlando Erazo, Liliana Colina y Daniela Erazo.  Daniela, es profesional en Economía y Negocios Internacionales y Administración de Empresas de la Universidad Icesi, desde febrero de 2016. Actualmente se desempeña en cargos administrativos bajo la conducción de diferentes áreas buscando la formalización de ciertos procedimientos y poder brindarle mejor estructura a las operaciones implementadas en el día a día.  Orlando Erazo es la persona que cuenta con el conocimiento técnico del producto. Su experiencia en el campo es de 44 años. Él se desempeña como Jefe de Operaciones, realizando desde el diseño del producto, hasta el seguimiento del producto en proceso.   Liliana Colina se desempeña dentro del área administrativa, hace parte del equipo que toma decisiones dentro de la organización, posee una experiencia dentro de este sector de 27 años. Se encarga del área financiera de la empresa. </t>
  </si>
  <si>
    <t>Daniela</t>
  </si>
  <si>
    <t>Erazo Colina</t>
  </si>
  <si>
    <t>09/29/1992</t>
  </si>
  <si>
    <t>Orlando</t>
  </si>
  <si>
    <t>Erazo</t>
  </si>
  <si>
    <t>07/01/1956</t>
  </si>
  <si>
    <t>COO (Chief Operations Officer o Gerente Operativo)</t>
  </si>
  <si>
    <t>una</t>
  </si>
  <si>
    <t>Liliana</t>
  </si>
  <si>
    <t>Colina</t>
  </si>
  <si>
    <t>02/24/1968</t>
  </si>
  <si>
    <t>danielaerazocolina@gmail.com</t>
  </si>
  <si>
    <t>Facebook CCC</t>
  </si>
  <si>
    <t>May 17, 2017 10:18:27 AM</t>
  </si>
  <si>
    <t>Jun 9, 2017 12:39:55 PM</t>
  </si>
  <si>
    <t>BIOLOGISTICA DE COLOMBIA SAS</t>
  </si>
  <si>
    <t>gerencia@biologisticadecolombia.com</t>
  </si>
  <si>
    <t>carrera 15 No. 16-08 bodega 6 Barrio La estancia</t>
  </si>
  <si>
    <t>Yumbo</t>
  </si>
  <si>
    <t>http://surveygizmoresponseuploads.s3.amazonaws.com/fileuploads/330964/3446335/19-6d1b32246365a9c32a9225b3bf7c8bcf_Logo_color_Biolog%C3%ADstica_%28800x451%29.jpg</t>
  </si>
  <si>
    <t>www.biologisticadecolombia.com</t>
  </si>
  <si>
    <t>Logística Inversa, aprovechamiento, re-valorización de residuos y reciclaje.  Investigamos cada residuo para obtener nuevas materias primas o productos a partir de los mismos evitando que vayan al relleno sanitario o a incineración.</t>
  </si>
  <si>
    <t>Otra actividad - ¿Cuál?</t>
  </si>
  <si>
    <t>logística y revalorizacion</t>
  </si>
  <si>
    <t xml:space="preserve">obtener un producto final de gran valor a partir de un residuo que actualmente es entregado no en buenas condiciones como alimento a animales de granjas. </t>
  </si>
  <si>
    <t>industrializando el tratamiento de éste residuo podremos obtener un producto altamente nutritivo para consumo humano, evitando así que se pierda aproximadamente 700 toneladas mensuales.</t>
  </si>
  <si>
    <t>Clientes actuales: Unilever, Confiteca, Procoval, L´mar, Aptar. Mercado potencial: Empresas con productos de consumo masivo y fechas de vencimiento, como también con altos residuos en planta. Ventas potenciales: 1.000.000.000 anuales</t>
  </si>
  <si>
    <t>Ecoeficiencia Colombiaseo Incineradores industriales Tecniamsa Despro</t>
  </si>
  <si>
    <t>desarrollamos nuevos productos, los demás reciclan y llevan a relleno sanitario o incineran.</t>
  </si>
  <si>
    <t xml:space="preserve">Venta de servicios de manera directa. Venta de productos obtenidos Venta de materiales reciclados </t>
  </si>
  <si>
    <t>servicio</t>
  </si>
  <si>
    <t>20-30</t>
  </si>
  <si>
    <t>$400</t>
  </si>
  <si>
    <t>$69,862,561.00</t>
  </si>
  <si>
    <t>Más de $10 millones de pesos mensuales</t>
  </si>
  <si>
    <t>$30,000,000.00</t>
  </si>
  <si>
    <t>$100,000,000.00</t>
  </si>
  <si>
    <t>$60000000</t>
  </si>
  <si>
    <t>$70,000,000.00</t>
  </si>
  <si>
    <t>Crecimiento</t>
  </si>
  <si>
    <t>Gerente. Abogada de profesión, empresaria con experiencia de mas de 20 años en el sector logístico Gerente Innovación: Diseñadora industrial con 3 años de experiencia en área de mercadeo e innovación Gerente Financiero: Administrador de empresas con énfasis en finanzas con mas de 8 años de experiencia en banca e inversión y consultoria financiera.</t>
  </si>
  <si>
    <t>IVETTE JULIANA</t>
  </si>
  <si>
    <t>CASAÑAS RESTREPO</t>
  </si>
  <si>
    <t>04/01/1968</t>
  </si>
  <si>
    <t>MARIA CAMILA</t>
  </si>
  <si>
    <t>VELASCO CASAÑAS</t>
  </si>
  <si>
    <t>mcvelasco@biologisticadecolombia.com</t>
  </si>
  <si>
    <t>11/13/1990</t>
  </si>
  <si>
    <t>ALEJANDRO</t>
  </si>
  <si>
    <t>GONZALEZ</t>
  </si>
  <si>
    <t>alejandro.gonzalez@afiances.com</t>
  </si>
  <si>
    <t>06/04/1985</t>
  </si>
  <si>
    <t>May 18, 2017 8:59:45 AM</t>
  </si>
  <si>
    <t>May 31, 2017 3:55:26 PM</t>
  </si>
  <si>
    <t>VENTO SAS</t>
  </si>
  <si>
    <t>asistente@sonomarcas.com</t>
  </si>
  <si>
    <t>Carrera 6 # 16-50</t>
  </si>
  <si>
    <t>http://surveygizmoresponseuploads.s3.amazonaws.com/fileuploads/330964/3446335/19-cbc72989e305d27bd0ca9946229309f1_Sonomarcas-Logo.jpg</t>
  </si>
  <si>
    <t>www.sonomarcas.com</t>
  </si>
  <si>
    <t>https://www.facebook.com/Sonomarcas/ https://twitter.com/https://www.instagram.com/sonomarcasofficial/?hl=essonomarcas?lang=es</t>
  </si>
  <si>
    <t>Vento S.A.S es una empresa vallecaucana que se dedica a la importación y comercialización de productos de audio, instrumentos musicales, iluminación y efectos para escenarios, que se caracteriza por cumplir con altos estándares de calidad e innovación. Estos productos en su gran mayoría son importados desde China utilizando nuestras marcas propias: Vento,AudioPro,V-Lite y PlayPro.Un pequeño porcentaje de productos son importados desde USA.La comercialización la hacemos a través de nuestros puntos de venta ubicados en Cali, Bogota, Barranquilla y Cartagena, también tenemos un canal de ventas para mayoristas y ventas online.</t>
  </si>
  <si>
    <t xml:space="preserve">Comercio al por mayor y al detal de de productos electronicos </t>
  </si>
  <si>
    <t>La oportunidad de negocio que buscamos es poder acceder a nuevos canales como, grandes superficies, cadenas de almacenes de crédito, fondos de empleados,contamos con productos especializados con gran aceptación en el mercado pero no hemos crecido lo suficiente en la apertura de nuevos clientes que nos permitan masificar la venta de nuestros productos de marca propia.</t>
  </si>
  <si>
    <t xml:space="preserve">Esta debilidad la detectamos después del diagnostico que arrojo el plan estratégico que realizamos a final del año pasado. Entre las estrategias resultantes, estaba crear el cargo de gerente comercial de la cadena de almacenes con el fin de fortalecer los almacenes existentes y hacer la expansión a nivel nacional. Desde la gerencia general se  busca  ingresar con el fin de generar mayor trafico a los puntos de venta. </t>
  </si>
  <si>
    <t>Nuestros clientes finales actuales son : los hogares, las instituciones educativas, instituciones religiosas, instituciones gubernamentales, centros recreativos, centros comerciales, discotecas. Y nuestros clientes mayoristas son almacenes de : electrónica, computadores, crédito y mueblerias. Queremos llegar a mas hogares colombianos a través de la venta en grandes superficies, fondos de empleados y almacenes de crédito. Estos nuevos canales pueden representar un aumento en venta de 5.000 millones anuales.</t>
  </si>
  <si>
    <t>Nuestra competencia directa son Super Audio S.A, AudioLuces S.A.S, España electronics S en C, estas empresas ofrecen productos similares a los nuestros al mismo nicho de mercado. Los competidores indirectos son : Sony, LG, SAMSUG, KALLEY y BOSSE.</t>
  </si>
  <si>
    <t>Los productos nuestros se diferencian de la competencia porque los diseñamos de acuerdo a las necesidades y gustos del nicho de mercado al que queremos llega, esto lo hacemos utilizando colores y accesorios que nuestros clientes quieren tener, para obtener esta informacion estamos atentos a los comentarios del cliente final, de tal forma que nuestros productos dan solucion a las necesidades de nuestros clientes.</t>
  </si>
  <si>
    <t>Los ingresos de la empresa se generan por la venta directa en los almacenes, la venta por internet la cual hacemos a traves de www.linio.com, www.mercadolibre.com y www.soomarcas.com y el recaudo de ventas por mayor.</t>
  </si>
  <si>
    <t>Cabinas Activas con USB  Y BT</t>
  </si>
  <si>
    <t>$280</t>
  </si>
  <si>
    <t>$674,370,298.00</t>
  </si>
  <si>
    <t>$53,082,430.00</t>
  </si>
  <si>
    <t>$1,535,244,000.00</t>
  </si>
  <si>
    <t>Gestión Humana</t>
  </si>
  <si>
    <t>Nuestra expectativa es poder encontrar un acompañamiento en el proceso de  implementar el plan estratégico de nuestra empresa el cual ya tenemos pero quisieramos tener el apoyo de un equipo especializado para desarrollar las estrategias que permitan cumplir con los objetivos del plan.</t>
  </si>
  <si>
    <t>Soy Administrador de la Universidad San Buenaventura Cali, soy el fundador y gerente general,mi experiencia laboral ha sido construida en la creacion de la empresa VENTO S.A.S. Mi equipo esta conformado por la señora Angelica Villalobos Contadora Publica de la Universidad San Buenaventura Cali, quien se desempeña como Gerente Administrativa y la señora Alba Lucia Murillo Abogada de la Universidad Santiago de Cali, Coordinadora adscrita de la Camara de Comercio de Cali, quien se desempeña como Gerente de Recursos Humanos y Asesora Juridica.</t>
  </si>
  <si>
    <t>JUAN  PABLO</t>
  </si>
  <si>
    <t>PEREZ MURILLO</t>
  </si>
  <si>
    <t>ventodj1@hotmail.com</t>
  </si>
  <si>
    <t>06/28/1984</t>
  </si>
  <si>
    <t>ANGELICA  LEONOR</t>
  </si>
  <si>
    <t>VILLALOBOS ERAZO</t>
  </si>
  <si>
    <t>angiesound1@hotmail.com</t>
  </si>
  <si>
    <t>08/12/1981</t>
  </si>
  <si>
    <t>ALBA LUCIA</t>
  </si>
  <si>
    <t>MURILLO MAYA</t>
  </si>
  <si>
    <t>albacali65@hotmail.com</t>
  </si>
  <si>
    <t>01/19/1965</t>
  </si>
  <si>
    <t>Doctorado o postdoctorado</t>
  </si>
  <si>
    <t>RECURSOS HUMANOS</t>
  </si>
  <si>
    <t>KOOLL IMPORTACIONES SAS</t>
  </si>
  <si>
    <t>ADALGIZA CABAL</t>
  </si>
  <si>
    <t>adalgizacabal@hotmail.com</t>
  </si>
  <si>
    <t>Página web CCC</t>
  </si>
  <si>
    <t>May 18, 2017 2:32:13 PM</t>
  </si>
  <si>
    <t>May 18, 2017 4:15:01 PM</t>
  </si>
  <si>
    <t>gerencia@yoffice.com.co</t>
  </si>
  <si>
    <t>Av 4N # 7N-46</t>
  </si>
  <si>
    <t>http://surveygizmoresponseuploads.s3.amazonaws.com/fileuploads/330964/3446335/7-884e31c3ca77d5516ebf09a58ef0729b_yoffice_logo.jpg</t>
  </si>
  <si>
    <t>www.yoffice.com.co</t>
  </si>
  <si>
    <t>yoffice centro de negocios FB. yoffice centro de negocios Instagram</t>
  </si>
  <si>
    <t>Somos una compañía dedicada a ofrecer espacios de trabajo flexibles para empresas o personas que puede usar por horas, dias, semanas o meses con todo el  respaldo de back office,  para que estas se concentren en las actividades que les agregan más valor, mientras nosotros nos encargamos de ofrecer la infraestructura, conectividad, tecnología y un ecosistema empresarial para que sean más productivos, logren su metas y crezcan. Dentro de nuestro portafolio contamos con oficinas amobladas listas para usar, oficinas virtuales que pueden ser utilizadas por demanda y salas de juntas.</t>
  </si>
  <si>
    <t>Actividades inmobiliarias con bienes propios o arrendados</t>
  </si>
  <si>
    <t>Junta directiva</t>
  </si>
  <si>
    <t>La oportunidad que encontramos en este momento es la escalabilidad del negocios, llevamos 5 años en el mercado y hemos logrado consolidar un modelo de negocio rentable, nuestro problema se encuentra en que este modelo es muy demandante de dinero para abrir nuevas sedes, a la fecha hemos con nuestros esfuerzos adecuar 2 sedes , la  visión nuestra es poder contar con un red de centros de negocios a nivel nacional en las ciudades principales e intermedias, iniciando la expansión en la región y posteriormente Bogotá, Medellín, Barranquilla, Bucaramanga y eje cafetero. Nos interesa con el apoyo de la Camara encontrar el mejor modelo de crecimiento para nuestra organización.</t>
  </si>
  <si>
    <t>Hemos explorado la solución en 3 caminos. La primera es encontrar empresas que cuentan con áreas grandes de oficinas a nivel nacional muy bien ubicadas que necesitan un empresa que se encargue de la operación y comercialización de estos espacios ( similar a un operador hotelero o joint venture )La segunda opción es encontrar inversionistas que estén interesados en comprar para ellos o para alquilar un oficina y sus amenities, el cual le soluciona la situación de espacio o le genera una renta a través de una fiducia por medio de  titularización inmobiliaria ( muchos inversionistas ).El tercer modelo sería un modelo de franquicias, empresas a las cuales por medio de la transferencia de tecnología y conocimiento operen sus espacios.</t>
  </si>
  <si>
    <t>En el segmento de oficinas amobladas contamos con clientes desde multinacionales hasta pymes o empresarios independientes, son el 70 % de la facturación. Serían venta de 12.600 millones de pesos en 5 ciudades adicionales ( $ 840 por sede, 5 ciudades, 3 años ). Las ventas por salas de juntas son el 15 % de nuestros ingresos. Sería $ 2.700 millones adicionales ( $ 180 x 5 sedes x 3 años ). El tercer productos son las oficinas virtuales que son el 15 % del total 2.700 adicionales para un total de 18.000 millones de pesos en los próximos 3 años.</t>
  </si>
  <si>
    <t>Nuestra competencia es REGUS y WE WORK, compañías que cuenta con más de 2.300 y 5.000 puntos en 120 países. A nivel local tenemos una competencia llamada XEO y varios COWORKINGS que han nacido en los últimos 2 años. Nuestra competencia indirecta son oficinas informales en casas y edificios o que las personas utilizan su casa para trabajar.</t>
  </si>
  <si>
    <t>Ofrecemos a nuestros clientes servicios adicionales en áreas jurídicas, contables, de mercadeo digital, diseño, revisoría fiscal para que las empresas consigan todo dentro de la misma sombrilla. Otro de nuestras  fortalezas es conectar a todos estos empresarios en eventos para que logren aumentar su circulo de clientes y proveedores, esto sumado a la oferta de formación empresarial, herramientas administrativas y metodologías de liderazgo buscando que las mismas se fortalezcan, vendas más y crezcan.</t>
  </si>
  <si>
    <t>Nuestro modelo es a través de contratos de mediano a largo plazo ( 6 meses a 3 años ) de concesión de espacios que son facturados mensualmente, el cual es el 70 % de nuestra facturación, el 15 % viene por el alquiler de nuestras salas y salones, el otro 15 % por nuestras oficinas virtuales. Estamos iniciando un modelo de membresías que va enfocado hacia los emprendedores que utilizan los espacios de las cafeterías, esperamos sembrar en ellos los nuevos empresarios  el interes para oficinas por horas, escritorios dedicados que pueden ser un nuevo nicho para nosotros.</t>
  </si>
  <si>
    <t>Oficinas amobladas listas para usar</t>
  </si>
  <si>
    <t>$ 400000000</t>
  </si>
  <si>
    <t>$115,000,000.00</t>
  </si>
  <si>
    <t>$25,000,000.00</t>
  </si>
  <si>
    <t>$900000000</t>
  </si>
  <si>
    <t>$2250000000</t>
  </si>
  <si>
    <t xml:space="preserve">Nuestras expectativas es poder finalizar con una hoja de ruta para la escalabilidad de nuestra compañía para los próximos 7 años. </t>
  </si>
  <si>
    <t xml:space="preserve">Mi perfil es el de un emprendedor innato, llevo mas de 25 años en diferentes sectores tanto industriales como de servicios. Soy ingeniero Industrial con enfasis en comercio Exterior, me he dedicado los últimos años a estudiar modelos de liderazgo empresarial los cuales aplico en las empresas donde trabajo. La empresa está compuesta por 4 empresarios de la región todos profesionales que llevan más de 30 años en diferentes actividades, entre los cuales tenemos personas que han desarrollado compañías como Siesa, Combuscol, Acciona, Stapel Impresores, Conex y otras más, dos de ellos con un perfil financiero y otros 2 con un perfil comercial, los cuales aportan tanto recursos financieros como ideas y tiempo para que esta compañía crezca. Contamos con nuestra junta directiva que apoya permanentemente nuestro direccionamiento estratégico con el cual hemos podido definir muy claramente nuestro mercado objetivo y las metas crucialmente importantes de nuestro negocio para los próximos años. </t>
  </si>
  <si>
    <t>Kees</t>
  </si>
  <si>
    <t>Stapel Caicedo</t>
  </si>
  <si>
    <t>03/18/1968</t>
  </si>
  <si>
    <t>115 millones de pesos dentro de un año</t>
  </si>
  <si>
    <t>130 millones de pesos dentro de un año</t>
  </si>
  <si>
    <t>pablo</t>
  </si>
  <si>
    <t>otoya</t>
  </si>
  <si>
    <t>peo@siesa.com</t>
  </si>
  <si>
    <t>02/22/1963</t>
  </si>
  <si>
    <t>Andres</t>
  </si>
  <si>
    <t>Otoya</t>
  </si>
  <si>
    <t>andresotoya74@gmail.com</t>
  </si>
  <si>
    <t>09/24/1974</t>
  </si>
  <si>
    <t>Maestría</t>
  </si>
  <si>
    <t>xlopez@itcsa.com.co</t>
  </si>
  <si>
    <t>May 18, 2017 5:29:58 PM</t>
  </si>
  <si>
    <t>May 18, 2017 6:36:06 PM</t>
  </si>
  <si>
    <t>Medellín</t>
  </si>
  <si>
    <t>comercial2@estructurasmetalicasai.com</t>
  </si>
  <si>
    <t>carrera 24 # 13-327</t>
  </si>
  <si>
    <t>www.estructurasmetalicasai.com</t>
  </si>
  <si>
    <t>Somos una empresa metalmecanica que diseña, fabrica y comercializa soluciones para construcciones basada en estructuras y carpintería metálica, nuestros productos principales son las estructuras para bodegas, locales comerciales y carpintería metálica para viviendas</t>
  </si>
  <si>
    <t>Construcción</t>
  </si>
  <si>
    <t>Estructura y carpintería metalica</t>
  </si>
  <si>
    <t>Empresas Emergentes</t>
  </si>
  <si>
    <t>EMAI S.A.S tiene la oportunidad de conquistar un segmento de negocio que actualmente esta desatendido por las grandes empresas de metalmecanica ya que consideran los proyectos de menor tamaño y ciertos productos de carpintería metálica no  compatibles con sus procesos industriales: Este segmento es cubierto actualmente por cerrajero independientes que realizan procesos artesanales que no cumplen con los estándares de calidad y certificaciones requieren las construcciones y edificaciones modernas</t>
  </si>
  <si>
    <t>Ofreciendo un producto y servicio integral y profesional basándonos en las normas NTC y la ISO 9000 garantizándole a nuestros cliente que obtendrán un producto  de la mejor calidad,  a un precio justo cumpliendo con los cronogramas de sus obras  generando ahorros en sus costos finales de construcción</t>
  </si>
  <si>
    <t>Nuestros cliente principales son constructoras como Jaramillo Mora, Solanillas, melendez, Promotora Limonar, Conciviles, Kromo, El Castillo, Alfaguara, Convalle, Buenavista, Juri con ventas potenciales de $ 20.000.000.000 al año y algunas empresas como Castell, Mazko, Michin, D1 entre otras con ventas potenciales de $ 5.000.000.000 al año.</t>
  </si>
  <si>
    <t>Nuestros competidores directos son Induvec, Metalmecanica Bolaños, Metalmecanica Muñoz, CrearQ y un sin numero de cerrajeros que producen estructuras livianas y carpintería metálica. Nuestra competencia indirecta son las grandes empresas de metalmecanica e importadores de productos estándar de carpintería metálica</t>
  </si>
  <si>
    <t xml:space="preserve">Nuestro producto se diferencia por el diseño, la calidad de manufactura, servicio técnico y de post-venta que se ofrece a nuestros clientes. Nos caracterizamos por ser una empresa aunque pequeña que ofrece soluciones personalizadas de manera profesional siguiendo los lineamientos de las empresas lideres de la industria metalmecanica a nivel mundial. </t>
  </si>
  <si>
    <t>Los ingresos se reciben por medio del cierre de contratos de fabricación para diferentes obras que deben llevarse a cabo durante un tiempo determinado, recibimos de estos contratos anticipos cercanos al 30% antes de iniciar la fabricación y pagos parciales durante el avance de la obra.</t>
  </si>
  <si>
    <t>Carpintería Metalica</t>
  </si>
  <si>
    <t>$200</t>
  </si>
  <si>
    <t>5%</t>
  </si>
  <si>
    <t>$51,000,000.00</t>
  </si>
  <si>
    <t>Entre $5.1 y $7.5 millones de pesos mensuales</t>
  </si>
  <si>
    <t>$50,000,000.00</t>
  </si>
  <si>
    <t>$200,000,000.00</t>
  </si>
  <si>
    <t>$300000000</t>
  </si>
  <si>
    <t>$180,000,000.00</t>
  </si>
  <si>
    <t>$350,000,000.00</t>
  </si>
  <si>
    <t>Encontrar profesores y mentores que nos ayuden a trazar una ruta de crecimiento sostenible que nos permita obtener proyectos rentables y financiamiento para los mismos</t>
  </si>
  <si>
    <t>Somos jóvenes profesionales en el área de administración e ingeniería con mas de 5 años de experiencia en cada una de las áreas, Con amplia experiencia del sector metalmecanico adquirido en la empresa privada.</t>
  </si>
  <si>
    <t>Juan Felipe</t>
  </si>
  <si>
    <t>Silva Chavez</t>
  </si>
  <si>
    <t>produccion@estructurasmetalicasai.com</t>
  </si>
  <si>
    <t>07/17/1981</t>
  </si>
  <si>
    <t>Tania Helida</t>
  </si>
  <si>
    <t>Molina Martinez</t>
  </si>
  <si>
    <t>05/27/1977</t>
  </si>
  <si>
    <t>Alexander</t>
  </si>
  <si>
    <t>Muñoz Durango</t>
  </si>
  <si>
    <t>proyectos@estructurasmetalicasai.com</t>
  </si>
  <si>
    <t>04/07/1980</t>
  </si>
  <si>
    <t>Asesoria Integral H &amp; S</t>
  </si>
  <si>
    <t>Sandra Silva</t>
  </si>
  <si>
    <t>spsilvach@gmail.com</t>
  </si>
  <si>
    <t>Emailing</t>
  </si>
  <si>
    <t>May 19, 2017 2:45:32 PM</t>
  </si>
  <si>
    <t>May 22, 2017 12:38:25 PM</t>
  </si>
  <si>
    <t>Opal Group SAS</t>
  </si>
  <si>
    <t>descobar@opalgroup.com.co</t>
  </si>
  <si>
    <t>Carrera 2 BIS Oeste # 12 - 08</t>
  </si>
  <si>
    <t>http://surveygizmoresponseuploads.s3.amazonaws.com/fileuploads/330964/3446335/74-0ef48c203beb2c26c42223d8ed9a1eb0_logo.png</t>
  </si>
  <si>
    <t>Somos una empresa que integra información, tecnología e innovación en el desarrollo de soluciones de software con base en procesos adaptados a cada cliente y enfocados en el cumplimiento de sus objetivos estratégicos, los cuales tienen como propósito fundamental mejorar la gestión interna y externa de cara al cliente, logrando automatizar procesos operativos de las áreas de ventas, mercadeo, servicio al cliente, operativas y transversales administrativas. Contamos con profesionales de alto nivel que entienden las organizaciones, sus estrategias de cara al cliente y apoyan la formalización de la misma como una guía para una gestión de clientes más efectiva y asertiva. Sus principales productos de software son: 1. CRM (gestión de la relación con los clientes) 2. B2B ( Portal de autogestión de clientes) 3. Gestión Inmobiliaria (para procesos de venta de inmuebles) 4. SFA (automatización de las fuerzas de ventas) 5. Fichas Técnicas (diseño de productos previo a la manufactura) 6. Gestión de proyectos</t>
  </si>
  <si>
    <t>Software</t>
  </si>
  <si>
    <t>Fogueate</t>
  </si>
  <si>
    <t>Descentralización de la información de los clientes y desarticulación de procesos de gestión con impacto negativo en la percepción de servicio al cliente y en el trabajo colaborativo al interior de las compañía.</t>
  </si>
  <si>
    <t>Automatizando procesos operativos al interior de las organizaciones con soluciones de software diseñadas con base en procesos de gestión, que logran centralizar la información de los clientes y dar continuidad a flujos de trabajo entre grupos de colaboradores desde las diferentes áreas que consolidan una compañía, logrando así eficiencia y satisfacción en doble vía.</t>
  </si>
  <si>
    <t>Medianas y grandes empresas de América del Sur con necesidades de software de gestión que complemente su infraestructura tecnológica transaccional, que cuenten con áreas comerciales, de mercadeo, servicio al cliente, servicio,operaciones o alguna de ellas y que tengan definidos procesos. Su valor es de $20.000.000.000</t>
  </si>
  <si>
    <t>Compañías nacionales o multinacionales de desarrollo, comercialización e implementación de software con énfasis en procesos comerciales, de servicio al cliente y mercadeo.</t>
  </si>
  <si>
    <t>- Definimos estrategias articuladas a los objetivos estratégicos antes de implementar la solución de software. - Integramos en una sola solución de software información transaccional de los clientes con información no transacciones lo cual permite una gestión de 360º. - Mapeamos los procesos del cliente desde perspectivas de roles altos, medios y bajos que intervengan en el, para luego ser implementados en la solución de software y lograr asertividad en el como se hace obteniendo cero resistencia en el usuario. - involucramos en las soluciones componentes analíticos, relacionales y operativos para obtener mejor cobertura en las necesidades de los usuarios y mayor desempeño de la herramienta.</t>
  </si>
  <si>
    <t>Nuestros clientes son compañías medianas y grandes de todos los sectores económicos con necesidades de soluciones de software de gestión en Ventas, Mercadeo y Servicio. Los ingresos se obtienen por la venta soluciones de software, implementación, desarrollo, licenciamiento de software, capacitación, Soporte técnico de software periódico.</t>
  </si>
  <si>
    <t>Producto no físico (Desarrollo de Software, contenido multimedia, etc.)</t>
  </si>
  <si>
    <t>CRM</t>
  </si>
  <si>
    <t>$143,711,870.00</t>
  </si>
  <si>
    <t>$67,000,000.00</t>
  </si>
  <si>
    <t>Poder obtener apoyo en direccionamiento estratégico, de estructura y procesos que apoye el crecimiento de la compañía para así garantizar su permanencia en el mercado.</t>
  </si>
  <si>
    <t>Profesionales en ingeniería de sistemas y diseño gráfico, con experiencia de más de 12 años en desarrollo de software y medios digitales, apasionados por los grandes retos, siempre pensando en agregar valor a la gente y crecer como personas, con ganas de construir desde la desmitificación de paradigmas, de inventar y reinventar. Actualmente en proceso de certificación como coaching organizacional corporativo. Hemos acompañado a decenas de compañías colombianas en el desarrollo de estrategias de gestión de cliente. Hemos liderado procesos de desarrollo de estrategias 360 en marketing digital relacional, fundamentados bajo el objetivo de captación, retención y fidelización de clientes.</t>
  </si>
  <si>
    <t>Daniel</t>
  </si>
  <si>
    <t>Escobar</t>
  </si>
  <si>
    <t>05/11/1982</t>
  </si>
  <si>
    <t>Mesa</t>
  </si>
  <si>
    <t>dmesa@opalgroup.com.co</t>
  </si>
  <si>
    <t>11/06/1985</t>
  </si>
  <si>
    <t>May 23, 2017 7:48:57 PM</t>
  </si>
  <si>
    <t>May 23, 2017 8:09:18 PM</t>
  </si>
  <si>
    <t>GENSAR S.A.S.</t>
  </si>
  <si>
    <t>gensarsas@gmail.com</t>
  </si>
  <si>
    <t>carrera 23b # 3-84</t>
  </si>
  <si>
    <t>http://surveygizmoresponseuploads.s3.amazonaws.com/fileuploads/330964/3446335/240-07d552600c3dcd940cadafc47bec002b_01_4_x4%2C5cm.png</t>
  </si>
  <si>
    <t>www.gensar.com.co</t>
  </si>
  <si>
    <t>https://es-es.facebook.com/gensarcolombia/</t>
  </si>
  <si>
    <t xml:space="preserve">Todos los procesos de construcción o remodelación desde la concepción o la idea hasta la ejecución de obra. Pasando por tramites, presupuesto y programación. </t>
  </si>
  <si>
    <t>Construcción de edificaciones para uso residencial</t>
  </si>
  <si>
    <t xml:space="preserve">Tenemos proyectos de inversión en propiedad raiz pero no hemos podido traducir a nuevos clientes que deseen invertir en los diferentes modelos o diseños. </t>
  </si>
  <si>
    <t xml:space="preserve">Buscamos con el Voz a Voz de clientes satisfechos. Buscamos nuevos inversionistas en proyectos de construcción. </t>
  </si>
  <si>
    <t xml:space="preserve">Queremos dar el paso de empresa de arquitectura de ingenieria a constructora en edificios de vivienda, oficinas y uso empresarial. </t>
  </si>
  <si>
    <t xml:space="preserve">Empresas de aqruitectura e ingeniería, constructoras de la ciudad. </t>
  </si>
  <si>
    <t xml:space="preserve">integración de la cadena de construcción. Desde concepción hasta ejecución. </t>
  </si>
  <si>
    <t xml:space="preserve">ventas directas, anticipos y pago contrantrega. </t>
  </si>
  <si>
    <t>construcción y remodelación  de vivienda</t>
  </si>
  <si>
    <t>$1</t>
  </si>
  <si>
    <t>$11,000,000.00</t>
  </si>
  <si>
    <t>$5,000,000.00</t>
  </si>
  <si>
    <t>generar un crecimiento suficiente para cambiar la idea de negocio a empresa totalmente constituida</t>
  </si>
  <si>
    <t xml:space="preserve">comenzamos en un garaje con un computador cada uno, hoy en día tenemos nuestra propia oficina herramientas equipos y queremos seguir creciendo. somos empresarios de 30 años que llevamos 5 años tratando de sacar la empresa adelante. </t>
  </si>
  <si>
    <t>MAURICIO</t>
  </si>
  <si>
    <t>FERNÁNDEZ</t>
  </si>
  <si>
    <t>01/15/1987</t>
  </si>
  <si>
    <t>MILLER</t>
  </si>
  <si>
    <t>CABEZAS</t>
  </si>
  <si>
    <t>06/20/1987</t>
  </si>
  <si>
    <t>tienda el faro</t>
  </si>
  <si>
    <t>nayibe castillo</t>
  </si>
  <si>
    <t>nacape50@yahoo.es</t>
  </si>
  <si>
    <t>May 24, 2017 7:59:16 AM</t>
  </si>
  <si>
    <t>May 24, 2017 9:19:28 AM</t>
  </si>
  <si>
    <t>MECANIZADOS E INGENIERIA SAS</t>
  </si>
  <si>
    <t>mecanizadoseingenieria@yahoo.es</t>
  </si>
  <si>
    <t>CALLE 34 # 2 - 75</t>
  </si>
  <si>
    <t>http://surveygizmoresponseuploads.s3.amazonaws.com/fileuploads/330964/3446335/184-0f787c81f0d839460a174bf8a8dec700_MEISAS.jpg</t>
  </si>
  <si>
    <t xml:space="preserve">LA FABRICACION Y REPARACION DE PIEZAS MECANICAS DE MAQUINAS PARA LA INDUSTRIA EN GENERAL </t>
  </si>
  <si>
    <t>Otros productos elaborados de metal</t>
  </si>
  <si>
    <t>FALTA DE OPORTUNIDADES EN EL AMBITO DE SERVIRLE A LAS EMPRESAS Y TENEMOS MUY BUENA CAPACIDAD DE RESPUESTA PARA SUPLIR LAS NECESIDADES DE MEDIO DE REPARACION Y FABRICACION DE PARTES MECANIZADAS</t>
  </si>
  <si>
    <t xml:space="preserve">NOSOTROS CONTAMOS CON UNA SERIE DE MAQUINAS LAS CUALES SIRVEN PARA LA FABRICACION Y REPARACION DE LOS ELEMENTOS QUE NECESITEN DE ELLO PARA QUE SEAN LAS EMPRESAS MAS PRODUCTIVAS Y EFICIENTES  </t>
  </si>
  <si>
    <t>MIS CLIENTES : FUNDICIONES UNIVERSO, CARTONTUBOS, SONOCO DE COLOMBIA, LA BALINERA, POSTOBON, PLASTICEL, SUBLICENTER, LITORUIZ IMPRESORES, LABORATORIOS BAXTER. EL MERCADO POTENCIAL SERIA TRABAJARLE A LAS DEMAS EMPRESAS COMO INGENIOS AZUCAREROS Y LAS VENTAS PARA ESTE MERCADO PODRIAN SER 100 MILLONES DE PESOS ANUALES</t>
  </si>
  <si>
    <t>COMPETECIA TALLERES DE MECANIZADO:   PAYAN Y CIA, INDUSTRIAS RINAR, TALLER JILA, CNC MECANIZADOS, COMPETENCIA INDIRECTA : TALLER VICTORIA, METALMECANICA JAN, INDUSTRIAS PERDOMO, METALICAS DEL VALLE</t>
  </si>
  <si>
    <t>POR CALIDAD CUMPLIMIENTO Y EL SERVICIO POSVENTA</t>
  </si>
  <si>
    <t>POR VENTAS DIRECTAS</t>
  </si>
  <si>
    <t>SERVICIO DE MECANIZADO</t>
  </si>
  <si>
    <t>$250000</t>
  </si>
  <si>
    <t>$13,500,000.00</t>
  </si>
  <si>
    <t>Entre $750.1 mil pesos  y $1 millón de pesos mensuales</t>
  </si>
  <si>
    <t>$8,000,000.00</t>
  </si>
  <si>
    <t>SER MAS PRODUCTIVO Y TENER ESTABILIDAD FINANCIERA</t>
  </si>
  <si>
    <t xml:space="preserve">MI PERFIL ES INGENIERO INDUSTRIAL CUENTO CON BUENA EXPERIENCIA EN EL CAMPO DE LOS MECANIZADOS RECORRI BUENAS EMPREAS COMO EMPLEADO LO CUAL ME HICIERON CRECER EN ESTE AMBITO Y CUENTO CON UN EQUIPO MUY EMPRENDEDOR QUE QUEREMOS SALIR ADELANTE </t>
  </si>
  <si>
    <t>LUIS EDUARDO</t>
  </si>
  <si>
    <t>REINA RUIZ</t>
  </si>
  <si>
    <t>mecanizadoseingenieria@gmail.com</t>
  </si>
  <si>
    <t>08/06/1973</t>
  </si>
  <si>
    <t>CLAUDIA LILIANA</t>
  </si>
  <si>
    <t>QUENGUAN CORTES</t>
  </si>
  <si>
    <t>09/07/1974</t>
  </si>
  <si>
    <t>TECNIMEP</t>
  </si>
  <si>
    <t>WILLIAN GOMEZ</t>
  </si>
  <si>
    <t>tecnimepcali4@hotmail.com</t>
  </si>
  <si>
    <t>May 24, 2017 10:38:13 AM</t>
  </si>
  <si>
    <t>May 24, 2017 1:02:34 PM</t>
  </si>
  <si>
    <t>Heladeria Doña Francia S.A.S.</t>
  </si>
  <si>
    <t>donafrancia@gmail.com</t>
  </si>
  <si>
    <t>Cra 27 # 3-100</t>
  </si>
  <si>
    <t>http://surveygizmoresponseuploads.s3.amazonaws.com/fileuploads/330964/3446335/130-69769a29740d1ba84d9d1d9e7652e796_LOGO.png</t>
  </si>
  <si>
    <t>www.donafrancia.com</t>
  </si>
  <si>
    <t>www.facebook.com/DonaFrancia www.instagram.com/donafrancia</t>
  </si>
  <si>
    <t>Doña Francia® es una empresa familiar especializada en la gastronomía vallecaucana que por 50 años ha deleitado a tursitas y propios con recetas tradicionales de las abuelas 100% naturales y deliciosas.</t>
  </si>
  <si>
    <t>Restaurantes autoservicio</t>
  </si>
  <si>
    <t>Necesitamos estandarizar procesos para poder franquiciar conservando calidad de servicio y productos.</t>
  </si>
  <si>
    <t>Levantamiento de procesos y asesorias para desarrollar un modelo de franquicia que se adapte a las necesidades y especificaciones de la empresa.</t>
  </si>
  <si>
    <t>Actualmente contamos con una clientela de edad adulta, de estratos 4-5-6 habitantes de la ciudad de Cali, nuestro primer mercado potencial inicial es el sector norte de la ciudad.</t>
  </si>
  <si>
    <t>Pequeñas industrias regionales de produccion de congelados tradicionales.</t>
  </si>
  <si>
    <t>Conservamos recetas tradicionales, 100% naturales con materias primas de excelente calidad.</t>
  </si>
  <si>
    <t>Ventas directas a traves de domicilios y tres puntos de venta actualmente.</t>
  </si>
  <si>
    <t>Bebidas típicas tradicionales: Sorbetes de badea y guanabana, Champús, Lulada, Salpicon, etc.</t>
  </si>
  <si>
    <t>$3500</t>
  </si>
  <si>
    <t>$371424000</t>
  </si>
  <si>
    <t>$9,500,000.00</t>
  </si>
  <si>
    <t>$10,500,000.00</t>
  </si>
  <si>
    <t>Recibir asesorias para mejorar procesos y estandarizar procesos con el objetivo de franquiciar locales.</t>
  </si>
  <si>
    <t>La empresa es una sociedad familiar (Madre e hija) que actualmente cuenta con la experiencia de la actual gerente quien ha estado a cargo de la empresa durante 40 años y la visión emprendedora de la nueva generación en el area administrativa de la actual representante legal y administradora que como psicologa clinica de profesion dedicada al area de RRHH y con especialidad en ventas conforman un equipo equilibrado con asesores de ventas, contables y juridicos que han consolidado una empresa solida que cuenta con un alto reconocimiento en el mercado.</t>
  </si>
  <si>
    <t>Celeste</t>
  </si>
  <si>
    <t>Reina Trujillo</t>
  </si>
  <si>
    <t>03/05/1986</t>
  </si>
  <si>
    <t>Aura Elena</t>
  </si>
  <si>
    <t>Trujillo Ospina</t>
  </si>
  <si>
    <t>08/04/1959</t>
  </si>
  <si>
    <t>Ingrid Medrano</t>
  </si>
  <si>
    <t>ingrids81@yahoo.com</t>
  </si>
  <si>
    <t>May 24, 2017 10:58:58 AM</t>
  </si>
  <si>
    <t>Jun 1, 2017 1:23:52 PM</t>
  </si>
  <si>
    <t>S&amp;S IP S.A.S.</t>
  </si>
  <si>
    <t>contabilidad@serviciosysolucionesip.com</t>
  </si>
  <si>
    <t>Carrera 13a 89 38 of 602</t>
  </si>
  <si>
    <t>Bogotá</t>
  </si>
  <si>
    <t>http://surveygizmoresponseuploads.s3.amazonaws.com/fileuploads/330964/3446335/7-056fb9dfa2e1f45f99a699449cf7ea02_Logo.jpg</t>
  </si>
  <si>
    <t>www.serviciosysolucionesip.com</t>
  </si>
  <si>
    <t xml:space="preserve">Empresa del Sector de las telecomunicaciones dedicada a el suministro de servicios y soluciones de telefonía ip, videoconferencia y Wifi </t>
  </si>
  <si>
    <t>Comercio al por mayor de equipos y partes de telecomunicaciones</t>
  </si>
  <si>
    <t>Mercadeo, deseamos llegar al cliente y cerrar mas negocios</t>
  </si>
  <si>
    <t>Hemos implementado mecanismos de marketing, y ventas para abarcar mas clientes</t>
  </si>
  <si>
    <t>Contact Center e integradores de tecnologia, las ventas potenciales $ 10.000.000.000</t>
  </si>
  <si>
    <t>Empresa reconocidas de telecomunicaciones como Claro, movistar, Etb y otros mayoristas</t>
  </si>
  <si>
    <t>Persistencia, atencion al cliente, innovacion, importacion de unicos productos en el mercado</t>
  </si>
  <si>
    <t>Ventas directas de equipos y servicios</t>
  </si>
  <si>
    <t>Modernizacion de redes tecnologicas y telecomunicaciones</t>
  </si>
  <si>
    <t>$419,242,071.00</t>
  </si>
  <si>
    <t>$46,000,000.00</t>
  </si>
  <si>
    <t>Generar mayores oportunidades de negocio y mas empleos en la región</t>
  </si>
  <si>
    <t xml:space="preserve">Estamos presentes en Colombia desde hace más de 7 años y nuestros socios cuentan con una trayectoria y experiencia de más de 20 años en la industria.     Contamos con presencia comercial y técnica en Bogotá, Cali, Manizales, Barranquilla y Bucaramanga, ofreciendo una integración de 365 grados en diseño y montaje de su proyecto de Telecomunicaciones,  instalación y puesta en marcha, capacitación y soporte técnico post venta.  Somos mayoristas en diferentes soluciones IP en lo concerniente a Voz, Datos y Vídeo. </t>
  </si>
  <si>
    <t>Sandra Lorena</t>
  </si>
  <si>
    <t>Valencia Calderon</t>
  </si>
  <si>
    <t>ventas@serviciosysolucionesip.com</t>
  </si>
  <si>
    <t>03/02/1974</t>
  </si>
  <si>
    <t>Sandra</t>
  </si>
  <si>
    <t>Diaz Hoyos</t>
  </si>
  <si>
    <t>12/25/1972</t>
  </si>
  <si>
    <t>Carolina</t>
  </si>
  <si>
    <t>comercial@serviciosysolucionesip.com</t>
  </si>
  <si>
    <t>04/02/1980</t>
  </si>
  <si>
    <t>ExpoNegocios</t>
  </si>
  <si>
    <t>May 24, 2017 12:43:35 PM</t>
  </si>
  <si>
    <t>May 24, 2017 1:49:50 PM</t>
  </si>
  <si>
    <t>PERSPCTIVAS ARQUITECTURA Y CONSTRUCCION SAS</t>
  </si>
  <si>
    <t>ruben.gustin@perspctivas.com</t>
  </si>
  <si>
    <t>transversal 30 17F 90</t>
  </si>
  <si>
    <t>www.perspctivas.com</t>
  </si>
  <si>
    <t>fasebook</t>
  </si>
  <si>
    <t>OBRAS CIVILES PARA LA CONSTRUCCION, TRABAJOS DE MANTENIMIENTO DE INMUEBLES Y LOCALES BANCARIOS , FINANCIEROS Y CORPORATIVOS</t>
  </si>
  <si>
    <t>Construcción de edificaciones para uso no residencial</t>
  </si>
  <si>
    <t>Unilateral</t>
  </si>
  <si>
    <t>COMPETIR CON EMPRESAS CONSTRUCTORAS DE BOGOTA LAS CUALES TIENEN ABSORBIDO EL MERCADO A NIVEL NACIONAL</t>
  </si>
  <si>
    <t>FINANCIAMIENTO CON BAJOS INTERESE Y BUSCAR A TRAVEZ DE ESTE PROGRAMA MAS OPORTUNIDADES DE TRABAJO</t>
  </si>
  <si>
    <t xml:space="preserve">OFICINAS BANCARIAS EN LA REGIONAL SUROCCIDENTE COMO: BANCO POPULAR, BANCO AGRARIO, SEGUROS BOLIVAR, DIEBOLD COLOMBIA, ETC. COMO EMPRESA VALLECAUCANA ATENDER A NIVEL NACIONAL  </t>
  </si>
  <si>
    <t>EMPRESAS CONSTRUCTORAS DE MEDIO Y ALTO NIVEL, QUE POR SU CAPITAL OFRECEN EL MISMO SERVICIO A MAS BAJOS COSTOS</t>
  </si>
  <si>
    <t>OFRECEMOS CON NUESTROS MEDIOS UNOS SERVICIOS CON EXCELENTE CALIDAD,  CUMPLIMIENTO Y RESPONSABILIDAD, TRATANDO DE MANEJAR PRECIOS MAS COMPETITIVOS</t>
  </si>
  <si>
    <t>VENTAS DIRECTAS</t>
  </si>
  <si>
    <t>OBRAS CIVILES DE ADECUACION Y REMODELACION DE OFICINAS BANCARIAS</t>
  </si>
  <si>
    <t>$60,000,000.00</t>
  </si>
  <si>
    <t>$18,000,000.00</t>
  </si>
  <si>
    <t>$250,000,000.00</t>
  </si>
  <si>
    <t xml:space="preserve">CRECER E IMPACTAR EN EL MERCADO NACIONAL CON UNA GRAN EMPRESA VALLECAUCANA </t>
  </si>
  <si>
    <t>SOY ARQUITECTO, CON EXPERIENCIA EN CONTRATACION PARA OBRAS CIVILES TRABAJE EN EL BBVA COMO ARQUITECTO DE LA REGIONAL OCCIDENTE, CON GANAS DE CRECER Y DAR EMPLEO A LA GENTE DEL VALLE DEL CAUCA</t>
  </si>
  <si>
    <t>RUBEN DARIO</t>
  </si>
  <si>
    <t>GUSTIN SANCHEZ</t>
  </si>
  <si>
    <t>ruben.gustin@hotmail.com</t>
  </si>
  <si>
    <t>08/07/1965</t>
  </si>
  <si>
    <t>GOMEZ GOMEZ</t>
  </si>
  <si>
    <t>rudago.juan@hotmail.com</t>
  </si>
  <si>
    <t>07/03/1967</t>
  </si>
  <si>
    <t>RICHARD FERNANDO</t>
  </si>
  <si>
    <t>fergus1co@gmail.com</t>
  </si>
  <si>
    <t>01/26/1972</t>
  </si>
  <si>
    <t>NINGUNA</t>
  </si>
  <si>
    <t>NA</t>
  </si>
  <si>
    <t>Option 2</t>
  </si>
  <si>
    <t>May 24, 2017 2:24:41 PM</t>
  </si>
  <si>
    <t>May 31, 2017 4:02:32 PM</t>
  </si>
  <si>
    <t>ILUMINATA S.A.</t>
  </si>
  <si>
    <t>jcjimenez@iluminata.com</t>
  </si>
  <si>
    <t>carrera 37 # 10-303 Bodega 11 - ACOPI - Parcelación la Esperanza</t>
  </si>
  <si>
    <t>http://surveygizmoresponseuploads.s3.amazonaws.com/fileuploads/330964/3446335/184-1985293e3a23beddc30323164a5d0759_ilu-log.jpg</t>
  </si>
  <si>
    <t>https://www.facebook.com/search/str/iluminata+fragancias+y+velas/keywords_top</t>
  </si>
  <si>
    <t xml:space="preserve">La actividad principal de la empresa, es la fabricación y comercialización de Velas con aroma  y productos relacionados, como  inciensos, aromas para pebetero, sachets aromatizados, etc. Las lineas estratégicas del negocio son: Venta directa a través de red propia de tiendas en todo el país (11 en total), venta a grandes superficies y cadenas a nivel nacional, ventas a distribuidores a nivel nacional y exportaciones. </t>
  </si>
  <si>
    <t>Fabricamos y comercializamos velas con aroma al detal en tiendas propias y al por mayor a grandes superficies.</t>
  </si>
  <si>
    <t>Convocatorias Capital Semilla/Grants – iNNpulsa Colombia</t>
  </si>
  <si>
    <t xml:space="preserve">En  Estados Unidos ya existe un mercado cautivo que compra anualmente 3,2 billones de dolares en velas con aroma. El mercado crece a una tasa del 3% anual . La oportunidad que existe en este mercado es  que  vamos a entrar con un producto de lujo , muy apreciado por los consumidores americanos con un precio que está por debajo en promedio un 30%, comparado con grandes empresas que fabrican y comercializan productos similares (Wood Wick, NEST, LAFCO, etc) .  La fuente de esta información es la Asociación nacional de fabricantes de velas de USA ( National Candle Association )  http://candles.org/facts-figures-2/                                                                                                                                                                                                                                                                                                                              Adicionalmente al precio entraremos al mercado con productos novedosos en diseño y empaque, lo que marcará la diferencia                                                                                                                                                                                                                                                                                                                                                                                                                                                                                                                     						 </t>
  </si>
  <si>
    <t xml:space="preserve">  Entraremos al mercado con un producto de altos estándares de calidad y lujo, con  un precio que esta en un 30% en promedio por debajo de los precios del mercado.  La otra garantía de demanda, es que ingresaremos con el market place de Amazon que tiene ya un público de compradores cautivo que ingresa a comprar velas de manera casual o frecuente.  Sabemos que de acuerdo con las tendencias del mundo digital, más del 70% de los compradores , ingresan por internet para seleccionar un producto que quieren comprar, antes de ir a una tienda . Es por ello que el posicionamiento en Google , será clave para poder ganar ese mercado que está buscando velas con aroma en USA. 					 </t>
  </si>
  <si>
    <t>El cliente potencial para este tipo de producto, son  mujeres entre 22 y 55 años,  que utiliza las velas en forma habitual, para ambientar diferentes espacios del hogar, además las utilizan como complemento decorativo en festividades especiales como Navidad, Cumpleaños, Bodas, Bautismos, Cenas . Igualmente lo usan para regalo.  De acuerdo con  la NCA ( National Candle Association),  el mercado de las velas con aroma en USA, tiene las siguientes características:                                                                                                                                                                      - 7 de cada 10 hogares usan velas                                                                                                                                                                                                                                                                                                                                                          - El 90% de las velas es comprado por mujeres                                                                                                                                                                                                                                                                                                                           -  Las velas más populares que consumen los americanos, son las de vaso, velas votivas y  velas en pilar.                                                                                                                                                                                                      -  El 35% de  las ventas de velas se hace en   navidad</t>
  </si>
  <si>
    <t>En Estados Unidos se tiene una amplia oferta de velas con aroma, fabricadas en USA e importadas de Europa, entre los que se encuentran : LAFCO, NEST, WOOD WICK,  DIPTYQUE.  llegaremos a competir en este segmento que es el de altos estándares, donde los precios oscilan entre US70 a US150 por una vela. Nosotros llegaremos con velas de similar calidad, con una presentación innovadora y atractiva y precios más bajos en un 30% para velas de la gama media y en un 70% en velas de la gama alta.</t>
  </si>
  <si>
    <t>En Colombia nuestros productos son totalmente diferenciados, porque las velas con aroma que hay en el mercado, son prácticamente artesanales y usan materias primas nacionales. Nosotros usamos materias primas importadas y tanto la calidad como la presentación es muy marcada.  Ya mirando el mercado americano, Allí los estándares son mucho más altos. La diferencia no sería en materias primas, porque todos usamos los mismos proveedores. El principal diferenciador sería el precio ( Entre 30% y 70% menos) , diseño ( pensamos introducir diseños novedosos en vasos y empaque) y en calidad. ( Hemos verificado que nuestras velas tienen una calidad superior a muchas marcas de Estados Unidos)</t>
  </si>
  <si>
    <t>Actualmente hacemos comercialización directa a través de nuestras propias tiendas ubicadas en Cali, Bogotá y Medellín. Además cubrimos todo el país con las grandes superficies como Home Center, Falabela,  También contamos con una franquicia (modelo por desarrollar más) y exportamos a varios países. (USA, ECUADOR, HONDURAS, BOLIVIA., etc)</t>
  </si>
  <si>
    <t>velas con aroma en pilar</t>
  </si>
  <si>
    <t>$6360</t>
  </si>
  <si>
    <t>menor al 1%</t>
  </si>
  <si>
    <t>$225,511,388.00</t>
  </si>
  <si>
    <t>Estados Unidos, Ecuador, Bolivia, Honduras</t>
  </si>
  <si>
    <t>$120,000,000.00</t>
  </si>
  <si>
    <t>$1,128,580,279.00</t>
  </si>
  <si>
    <t>costos</t>
  </si>
  <si>
    <t>Poder recibir asesoría en el área de costos, queremos estar seguros que los márgenes teóricos que estamos asociando a la operación, son reales, o hay otros costos implícitos que no estamos teniendo en cuenta. hacemos un poco más del 50% de nuestras ventas en grandes superficies y  el resto en tiendas propias, queremos saber con total exactitud cual operación es más rentable y hasta que punto una u otra operación se vuelven menos atractivas o incluso pueden generar pérdidas, a pesar que a simple vista den utilidades. Lo otro que quisieramos es que uno de los mentores de Valleimpacta pudiera formar parte de nuestra junta directiva. Quisieramos poder contar con alguien, ojalá empresario con experiencia y que tenga formación financiera para que nos de su punto de vista desde otro ángulo, con aportes que vengan de su experiencia y del análisis de las situaciones. Finalmente con esta asesoría y enfoque, podríamos hacer que nuestra empresa más exitosa.</t>
  </si>
  <si>
    <t>El gerente y dueño fundador de la empresa, Luis Beuth, es economista, graduado en una universidad de USA, con mucha experiencia y conocimientos en el negocio de las velas, ha sido presidente de la asociación latinoamericana de fabricantes de velas y tiene constante comunicación y negocios con empresas del sector de Estados Unidos y Europa.  Yo, Juan Carlos Jiménez, soy Ingeniero Industrial con especialización en mercadeo, actualmente estoy a cargo del área de mercadeo y nuevos proyectos de la empresa. He tenido experiencia de más de 20 años desempeñando cargos de primer nivel en áreas comerciales del sector de las telecomunicaciones y financiero. Aparte tenemos en la empresa  personal idóneo en las áreas de producción, administrativo, contable , tesorería, etc. Como consultor externo en producción contamos con un pensionado de Colgate Palmolive que fue gerente de calidad para Latinoamérica y el Caribe. se llama Luis Javier Restrepo y está encargado de mejoramiento de procesos productivos.</t>
  </si>
  <si>
    <t>Luis Guillermo</t>
  </si>
  <si>
    <t>Beuth Castillo</t>
  </si>
  <si>
    <t>iluminata@iluminata.com</t>
  </si>
  <si>
    <t>04/21/1962</t>
  </si>
  <si>
    <t>juan carlos</t>
  </si>
  <si>
    <t>jimenez lopez</t>
  </si>
  <si>
    <t>12/15/1963</t>
  </si>
  <si>
    <t xml:space="preserve">Los datos del segundo emprendedor que ustedes piden, no es socio de la empresa, es un empleado que está liderando el área comercial y de marketing.  La empresa es familiar, pero la cabeza y único emprendedor en la toma de decisiones es el gerente LUIS BEUTH CASTILLO, Su esposa no labora en la empresa y sus hijas como su esposa figuran en la sociedad pero no laboran, ya que son menores de edad- Otra aclaración es que en la página anterior dicen que cuantos ingresos le deja la empresa para vivir, Cabe aclarar que esta no es una microempresa, el gerente tiene su sueldo que figura en la nómina y los ingresos que produce la empresa son para mantener la operación que es bastante grande. Tenemos la duda si el programa va muy enfocado hacia microempresarios  o empresas poco formales. Agradecemos analizar la información que hemos enviado y estudiar si aplicamos para este programa o no, </t>
  </si>
  <si>
    <t>May 24, 2017 2:50:17 PM</t>
  </si>
  <si>
    <t>May 24, 2017 6:27:33 PM</t>
  </si>
  <si>
    <t>Coenfriar Bioclima s.a.s.</t>
  </si>
  <si>
    <t>info@coenfriarbioclima.com</t>
  </si>
  <si>
    <t>Cra 57a #13 - 80</t>
  </si>
  <si>
    <t>http://surveygizmoresponseuploads.s3.amazonaws.com/fileuploads/330964/3446335/7-2e04a6c0c2062fecb90433f89dfe07ae_bocetos_originales_logo_final_2016.jpg</t>
  </si>
  <si>
    <t>www.coenfriarbioclima.com</t>
  </si>
  <si>
    <t xml:space="preserve">Nos dirigimos a Ustedes, comedidamente para presentarle nuestra Empresa COENFRIARBIOCLIMA S.A.S. Líder en el sector Electro Mecánico. Con especialización en los Sub grupos de  Acondicionamiento de Aire,  Refrigeración aplicada, Ventilación mecánica, Montajes Eléctricos, Montajes de Instrumentación Industrial y Montajes Mecánicos. Prestamos los servicios de asesoría técnica, diseño, suministro, montaje, reparaciones especializadas, mantenimiento preventivo y correctivo integral en todo lo del ramo. Diseñamos y suministramos sistemas bioclimáticos con enfriamiento evaporativo y Refrigeración aplicada, bajo consumo de energía y amigables con el medio ambiente.  </t>
  </si>
  <si>
    <t>Trabajos de electricidad</t>
  </si>
  <si>
    <t>Poder acceder a contratación directa con el estado. En estos momentos solo se puede sub-contratar a travez de una empresa grande oy en ocasiones a travez de una persona natural a la que se le otorga el contrato y que muchas veces desconoce el ramo. Disponer de un capital que pueda apalancar la empresa ya que los bancos solo le prestan al que tiene dinero o bienes con que respaldar la deuda. Acceder a beneficios que alivien la carga de impuestos que nos están matando.</t>
  </si>
  <si>
    <t xml:space="preserve">Contratamos a través de otros que aun no sabiendo nada del ramo se llevan la mayor tajada de las utilidades. Accedemos a prestamos particulares con tasas de interés de usura que merman nuestras utilidades  Tratamos de estar al dia en nuestras obligaciones de impuestos, cuando no esposible pagamos el interés mas alto del mercado que es de la DIAN. Pero somos consientes que de no pagar terminaríamos liquidados y en el peor de los casos inmersos en problemas judiciales. </t>
  </si>
  <si>
    <t xml:space="preserve">•	UNIVERSIDAD SANTIAGO DE CALI.   SOCIEDAD PORTUARIA REGIONAL BUENAVENTURA.   •	CIAMSA S.A •	AEROCALI  S.A.   •	ARKA S.A. (KOKORIKO) . •	CLINICA NUESTRA SEÑORA DEL ROSARIO  •	COOMEVA E.P.S:  •	COOMEVA FINANCIERA:  •	COOMEVA SERVICIOS ADMINISTRATIVOS: •	ALMACENES LA 14:  •	COMPAÑÍA INTERACIONAL DE ALIMENTOS S.A.S. . •	CONINGENIERIA: Diseño, montajes y mantenimiento integral para equipos de aire acondicionado, refrigeración y ventilación mecánica. Diseño, montajes de redes eléctricas en distintos niveles de transformación. Automatización de sistemas de control para plantas Ptar y Ptap. •	INGREDION COLOMBIA S.A.  •	BANCO AGRARIO DE COLOMBIA.  •	GOBERNACION DEL VALLE (Secretaria de Infraestructura): Proyectos eléctricos Diseño y construcción. •	EMAVI.  •	INSTITUCION EDUCATIVA COLEGIO MAYOR DE YUMBO.  </t>
  </si>
  <si>
    <t xml:space="preserve">Esta oferta de servicios es muy extensa y la lista de pequeñas empresas es innumerable; son contar conque ahora con los problemas que arrastra el País las microempresas abundan, son golondrinas se forman de la nada un trabajador tuyo se independiza ofrece servicios a tus propios clientes y por un peso menos lo contratan. La competencia es innumerable.  </t>
  </si>
  <si>
    <t xml:space="preserve">Somos una empresa que brinda soluciones completa en el campo somos Electro-mecánicos La mayoría de empresas tienen un solo componente  </t>
  </si>
  <si>
    <t>COENFRIAR BIOCLIMA S.A.S tiene como visión principal desarrollar para la industria en general, soluciones integrales en el orden de Transferencia de Calor, Aire Acondicionado, Refrigeración Aplicada y Ventilación Mecánica, Proyectos Eléctricos en los distintos niveles de transformación; Proyectos de Automatización y control. Ofreciendo a nuestros clientes la mejor alternativa en AHORRO ENERGETICO Basados un nuestra amplia experiencia en el servicio en constante innovación y actualización. Contamos con un clima Organizacional óptimo cuyo pilar fundamental es el soporte humano.</t>
  </si>
  <si>
    <t>Proyectos Electricos (transformacion y distribucion</t>
  </si>
  <si>
    <t>$54,295,169.00</t>
  </si>
  <si>
    <t>$16,116,000.00</t>
  </si>
  <si>
    <t xml:space="preserve">Tener proyectos en forma constante Acceder a los proyectos grandes  Obtener un apalancamiento que haga la empresa mas robusta </t>
  </si>
  <si>
    <t>Somos personas con estudios universitarios pero que nuestra mayor fortaleza es la experiencia y el conocimeinto del mercado en nuestra área  Atreves de los años con todos los tropiezos sufridos, hemos obtenido el conocimiento necesario para dar le salto de calidad mediando solo la ayuda del Estado pudiendo obtener las oportunidades de trabajo.</t>
  </si>
  <si>
    <t>Alberto</t>
  </si>
  <si>
    <t>Varela Torres</t>
  </si>
  <si>
    <t>05/14/1966</t>
  </si>
  <si>
    <t>Lina Maria</t>
  </si>
  <si>
    <t>Morales Lopez</t>
  </si>
  <si>
    <t>contabilidad@coenfriarbioclima.com</t>
  </si>
  <si>
    <t>06/07/1974</t>
  </si>
  <si>
    <t>May 24, 2017 3:45:29 PM</t>
  </si>
  <si>
    <t>Jun 11, 2017 7:52:32 AM</t>
  </si>
  <si>
    <t>IPM GROUP SAS</t>
  </si>
  <si>
    <t>ipmgroupeu@yahoo.com</t>
  </si>
  <si>
    <t>cra 11 D 39 39</t>
  </si>
  <si>
    <t>www.ipmgroup.com.co</t>
  </si>
  <si>
    <t xml:space="preserve">MANTENIMIENTO ELÉCTRICO Y MECÁNICO INDUSTRIAL FABRICACION Y MANTENIMIENTO DE ASCENSORES DE CARGA Y EQUIPOS DE ELEVACION   MANTENIMIENTO EQUIPOS DE BOMBEO Y PLANTAS ELECTRICAS  AUTOMATIZACION  METALMECANICA ESPECIALIZADA  tenemos 2 divisiones principales que caracterizan especialidades, EQUIPOS DE ELEVACIÓN Y COPROPIEDADES.  en cada una se aplican los productos y servicios mencionados inicialmente. </t>
  </si>
  <si>
    <t>SERVICIO TECNICO INDUSTRIAL</t>
  </si>
  <si>
    <t xml:space="preserve">requerimos que nuestro principal producto tenga un tiempo de entrega de días y no semanas. ascensores de carga. incluye poder exportar.  requerimos aplicar tecnología a todos los equipos para tener diagnostico y maniobra remota por Internet para atender servicios mas rapido en primera instancia de llamado.     </t>
  </si>
  <si>
    <t>Estamos desarriollando un prototipo que seria la muestra inicial para entregar un ascensor prefabricado de forma inmediata. y con ese beneficio tambien poderlo exportar.  aplicar la tecnologia, desarrollar sofware y APPS para poder tener en servicio una plataforma que maniobre los equipos que actualmente atendemos</t>
  </si>
  <si>
    <t xml:space="preserve">MERCATODO MERCAMIO GRUPO VA DE NUTRESA SUPERTIENDAS CAÑAVERAL SUPERMERCADOS BELALCAZAR CONJUNTOS RESIDENCIALES O COPROPIEDADES  LA META EN VENTAS ES AL TERCER AÑO DE 1000 MILLONES </t>
  </si>
  <si>
    <t>ASCENSORES THYM MOTOBOMBAS LUNA COHA</t>
  </si>
  <si>
    <t>DETALLES QUE MEJORARN PERMANENTEMENTE, INNOVACION PARA NESECIDAD DE LOS USUARIOS, CUMPLIMIENTO.</t>
  </si>
  <si>
    <t>VENTAS DIRECTAS, CONTRATOS DE MANTENIMIENTO, SUMINISTRO DE EQUIPOS NUEVOS</t>
  </si>
  <si>
    <t>ASCENSORES DE CARGA</t>
  </si>
  <si>
    <t>$22</t>
  </si>
  <si>
    <t>$68,000,000.00</t>
  </si>
  <si>
    <t>$6,400,000.00</t>
  </si>
  <si>
    <t>APOYO GERENCIAL, CONTACTOS, ESTRATEGIA</t>
  </si>
  <si>
    <t>ENERGICO, PROACTIVO, CREATIVO, ASESORIA CON PASION</t>
  </si>
  <si>
    <t>Juan pablo</t>
  </si>
  <si>
    <t>Bedoya buritica</t>
  </si>
  <si>
    <t>12/10/1979</t>
  </si>
  <si>
    <t>Dimapro ltda</t>
  </si>
  <si>
    <t>Fabias Ospina</t>
  </si>
  <si>
    <t>dimaproltda@gmail.com</t>
  </si>
  <si>
    <t>Cluster CCC</t>
  </si>
  <si>
    <t>May 24, 2017 7:51:04 PM</t>
  </si>
  <si>
    <t>May 24, 2017 8:19:50 PM</t>
  </si>
  <si>
    <t>United States</t>
  </si>
  <si>
    <t>Fort Lauderdale</t>
  </si>
  <si>
    <t>FL</t>
  </si>
  <si>
    <t>JULIAN TROCHEZ SWIKAR CARAMELOS ARTESANALES</t>
  </si>
  <si>
    <t>swikar@swikarcandy.com</t>
  </si>
  <si>
    <t>Carrera 100 #5-169</t>
  </si>
  <si>
    <t>http://surveygizmoresponseuploads.s3.amazonaws.com/fileuploads/330964/3446335/130-12577827c7a497ee5d600a01448dcfff_S1.jpg</t>
  </si>
  <si>
    <t>www.swikarcandy.com</t>
  </si>
  <si>
    <t xml:space="preserve">Facebook/SwiKarcandy Pinterest/SwikarCandy </t>
  </si>
  <si>
    <t>Elaboramos caramelos artesanales con figuras y mensajes. Atendemos canales de reventa (retail), eventos sociales y el canal corporativo (detalles empresariales)</t>
  </si>
  <si>
    <t>Implementar la estructura de comercialización para canales de consumo masivo.</t>
  </si>
  <si>
    <t>Realizando las inversiones necesarias para contar con el portafolio adecuado y para estructurar el sistema comercial adecuado</t>
  </si>
  <si>
    <t>Puntos de venta en aeropuertos, pastelerías, delikatessens, tiendas de detalles y expresión social. Clientes directos en eventos Empresas</t>
  </si>
  <si>
    <t>Empresas de detalles promocionales, comestibles o no.</t>
  </si>
  <si>
    <t>Somos los únicos en Colombia elaborando caramelos con figuras y mensajes.</t>
  </si>
  <si>
    <t>Caramelos duros con figuras y mensajes</t>
  </si>
  <si>
    <t>$1390</t>
  </si>
  <si>
    <t>$15,000,000.00</t>
  </si>
  <si>
    <t>Apoyo para definir el camino estratégico y el modelo de negocio a seguir</t>
  </si>
  <si>
    <t>Profesionales con experiencia de más de 10 años en administración o gestión. Especificamente en la industria de la confitería.</t>
  </si>
  <si>
    <t>JULIAN</t>
  </si>
  <si>
    <t>TROCHEZ</t>
  </si>
  <si>
    <t>02/06/1976</t>
  </si>
  <si>
    <t>MARIA EUGENIA</t>
  </si>
  <si>
    <t>metrochez@swikarcandy.com</t>
  </si>
  <si>
    <t>03/18/1969</t>
  </si>
  <si>
    <t>May 24, 2017 8:21:44 PM</t>
  </si>
  <si>
    <t>May 31, 2017 6:18:30 PM</t>
  </si>
  <si>
    <t>Partner Comunicación S.A.S.</t>
  </si>
  <si>
    <t>guillermodiaz@partnercomunicacion.co</t>
  </si>
  <si>
    <t>Av. 8N #51N22</t>
  </si>
  <si>
    <t>http://surveygizmoresponseuploads.s3.amazonaws.com/fileuploads/330964/3446335/19-dd91899bf0d99918d6dce66dbb3945f9_Logo_Partner_Cuadrado.png</t>
  </si>
  <si>
    <t>https://partnercomunicacion.co/</t>
  </si>
  <si>
    <t>https://www.facebook.com/Partnercomunica  https://vimeo.com/user20221861  https://www.linkedin.com/company/partner-comunicaci-n-s-a-s-?  https://issuu.com/partnercomunicacion5</t>
  </si>
  <si>
    <t>Hacemos comunicación creativa para conectar el cliente con su público objetivo, bien sea interno, externo, masivo, de nicho o con alguna segmentación. Hacemos desarrollo de marca para nuevos negocios o ya existentes, comunicación institucional, publicidad en medios tradicionales y no convencionales, web, digital y cualquier medio que se considere oportuno para que llegue al objetivo. Nuestro pensamiento va más allá del diseño, porque nos ponemos en los zapatos del cliente, y de sus clientes, para cumplir sus metas.  En este sentido nos consideramos creativos ya que podemos trabajar no solo con presupuestos justos para el cliente y para la agencia, sino con la dinámica que tiene el negocio de nuestro cliente.</t>
  </si>
  <si>
    <t>Publicidad</t>
  </si>
  <si>
    <t>Queremos democratizar el acceso a la comunicación y a la creatividad, que en la media general, de buena calidad es costosa, y lo que cuesta menos, reduce su calidad. En este sentido somos una agencia local que acepta retos de comunicación sin preocuparnos por si el cliente es una marca grande o no. Allí vemos una oportunidad, dado que aunque tenemos clientes grandes, también los tenemos pequeños que no tienen grandes presupuestos, y que requieren servicios que les generen valor, por eso vemos el espacio de generar un diferencial frente a la oferta de las demás agencias de publicidad en Cali.</t>
  </si>
  <si>
    <t>Muy simple, escuchando al cliente para entender el negocio y lo que espera; usando lenguaje claro, ganando su confianza, y cumpliendo lo que estamos prometiendo.</t>
  </si>
  <si>
    <t xml:space="preserve">Nuestros clientes actuales son empresas micros, pequeñas, medianas y grandes, en Colombia y Estados Unidos, con una oferta comercial de productos o servicios, y con  un público objetivo a quien comunicar.   En los próximos 3 años, queremos ampliar nuestros clientes en un 300% para llegar a una facturación de COP 1,500 millones. </t>
  </si>
  <si>
    <t>Competencia Directa: Reinvent Publicidad: Publicidad  Marca Registrada: Publicidad Barbara &amp; Frick: Publicidad Ogilvy &amp; Mather Cali: Publicidad Mccann Erickson Cali: Publicidad Himalaya: Agencia digital ExistaYa: Agencia digital InnovaBrand: Branding IHQ: Publicidad.   Competencia Indirecta: Freelance y recién graduados.</t>
  </si>
  <si>
    <t xml:space="preserve">La característica común que nos han dicho nuestros propios clientes, referido a nuestro diferencial, es que nuestra calidad del servicio es mucho mayor. Que estamos más cerca y permanentemente. Esto nos ha permitido consolidarnos con nuestros clientes y alcanzar mejor posición en la mente de ellos. </t>
  </si>
  <si>
    <t xml:space="preserve">Venta de servicios a través de proyectos puntuales constantes, y de negociaciones anuales por tareas mensuales que nos permiten tener ingresos fijos cada mes. </t>
  </si>
  <si>
    <t>Acompañamientos integrales de comunicación creativa</t>
  </si>
  <si>
    <t>$27,385,191.00</t>
  </si>
  <si>
    <t>Estados Unidos</t>
  </si>
  <si>
    <t>$17,299,687.00</t>
  </si>
  <si>
    <t>Fortalecernos, crecer sosteniblemente, y aprender a desarrollar este negocio.</t>
  </si>
  <si>
    <t xml:space="preserve">Guillermo Enrique Díaz Director Creativo Ejecutivo.  Diseñador gráfico, con experiencia de más  de 17 años en el mundo creativo, y ha trabajado en diferentes agencias Colombiana y España.   La mayor experiencia está en el desarrollo creativo, branding y estrategias de comunicación y creativas para diferentes compañías nacionales.  </t>
  </si>
  <si>
    <t>Guillermo</t>
  </si>
  <si>
    <t>Díaz</t>
  </si>
  <si>
    <t>09/02/1979</t>
  </si>
  <si>
    <t>Nuestro modelo de negocio va más allá de hacer publicidad y comunicación para los clientes, creemos en una empresa con salarios justos, con buen clima laboral, que valora las personas, que las construye y que las ama, porque cree que la base de las empresas son su gente.   Muestra de esto es que nuestro índice de rotación es sumamente bajo, frente a la media de rotación del sector, esto nos caracteriza.</t>
  </si>
  <si>
    <t>Dcano</t>
  </si>
  <si>
    <t>Diana Carolina Cano</t>
  </si>
  <si>
    <t>dianacano2@gmail.com</t>
  </si>
  <si>
    <t>Supe por otro participante del año pasado, y le hice seguimiento desde entonces.</t>
  </si>
  <si>
    <t>May 25, 2017 9:01:10 AM</t>
  </si>
  <si>
    <t>Jun 30, 2017 3:34:10 PM</t>
  </si>
  <si>
    <t>MS CONSULTORES S.A.S</t>
  </si>
  <si>
    <t>vcuervo@msconsultores.com.co</t>
  </si>
  <si>
    <t>Avenida 5 BN # 23 N- 06</t>
  </si>
  <si>
    <t>http://surveygizmoresponseuploads.s3.amazonaws.com/fileuploads/330964/3446335/43-88fbcc36a8cfe19728db46b9bcd83a19_logo_ms_2017.png</t>
  </si>
  <si>
    <t>www.msconsultores.com</t>
  </si>
  <si>
    <t xml:space="preserve">https://www.facebook.com/msconsultoressas/  </t>
  </si>
  <si>
    <t>Empresa de transferencia de conocimiento en normas tecnicas y sistemas de gestión a través de los servicios de: 1. Asesoría 2. BPO  3. Auditorías 4. Formación 5. Normas y publicaciones 6. Software</t>
  </si>
  <si>
    <t>Asesoramiento empresarial</t>
  </si>
  <si>
    <t>ValleE - Cámara de Comercio de Cali</t>
  </si>
  <si>
    <t>Sennova</t>
  </si>
  <si>
    <t>Necesidad de conocimiento en sistemas de gestión por las obligatoriedades legales para implementar sistemas de gestión como Dec 1072 Seguridad y salud en el trabajo, Calidad ISO 9001 (en transporte), Sostenibilidad (en turismo) y demas sectores donde el mercado obliga a la implementación y certificación de una norma.</t>
  </si>
  <si>
    <t xml:space="preserve">A través de la transferencia del conocimiento para dar cumplimiento a estos requisitos por diferentes medios. En especial nuestro servicio estrella el BPO. Donde las pymes a bajo costo pueden tercerizar su proceso de calidad (a menor costo que contratar u profesional o asesor) y tiene un proceso confiable dedicado a temas de competitividad. </t>
  </si>
  <si>
    <t xml:space="preserve">Clientes actuales: Mypes del valle del cauca para el servicio de BPO (700.000.000 anuales aprox )  Clientes potenciales: Mypes de Colombia -      &gt;3.000.000.000  anuales  </t>
  </si>
  <si>
    <t xml:space="preserve">En BPO no hay una competencia directa facilmente identificable, somos pioneros y lideres en este mercado en el valle. Indirecta los tecnologos en sistemas de gestión.  En asesoria, directa los profesionales independientes. Indirecta el internet  En formación, directa. ICONTEC - Las universidades. indirecta. Internet  En servicios de TIC - no hay competencia claramente identificada  </t>
  </si>
  <si>
    <t xml:space="preserve">Se diferencian por la metodología de gestión de proyectos por el servicio BPO que maneja una estrategía de economia escala que permite disminuir los precios de una asesoría tradicional. </t>
  </si>
  <si>
    <t xml:space="preserve">Ventas directas de los servicios </t>
  </si>
  <si>
    <t>BPO- Tercerización de procesos de calidad para mipymess</t>
  </si>
  <si>
    <t>Retención de los servicios BPO, para mantener la economia a escala.</t>
  </si>
  <si>
    <t>$53,831,889.00</t>
  </si>
  <si>
    <t>Lograr superar el "techo" de la organización para hacer escalable mis servicios y afianzar nuestros productos a nivel nacional e internacional.</t>
  </si>
  <si>
    <t>Victor Cuervo Pereira. Ing. Industrial. Esp Calidad. Maestrando Ing. Ind con enfasis en medio ambiente. más de 11 años de experiencia con organismos de gestión del conocimiento en normas técnicas (ICONTEC y simialares) como auditor, lider de proyectos, docente, ponente de certificación, asistente a comites de normalización, monitor de auditores, tambien como gerente de MS Consultores liderando proyectos a nivel nacional e internacional en implementación de modelos de gestión basados en documentos normativos. Con alma de emprendedor.   Jefferson Benitez. Ing Industrial experto en levantamiento de modelos de competitivida en cualquier sector de la economia. Especialista en modelos de competitividad para pymes. Con más de 11 años de experiencia aplicando conocimientos en diferentes sectores de la economia, como asesor, docente, auditor, lider de proyectos aplicando normatividad relacionada con temas de calidad, ambiental, sst, seguridad de la información, segurdad en la cadena de suministro, calidad turistica y muchas relacionadas</t>
  </si>
  <si>
    <t>Victor Alfonso</t>
  </si>
  <si>
    <t>Cuervo Pereira</t>
  </si>
  <si>
    <t>10/09/1985</t>
  </si>
  <si>
    <t>Jefferson</t>
  </si>
  <si>
    <t>Benitez</t>
  </si>
  <si>
    <t>jbenitez@msconsultores.com.co</t>
  </si>
  <si>
    <t>08/30/1981</t>
  </si>
  <si>
    <t>MS Consultores presta servicios a nivel regional en un 90% y en un 10% a nivel nacional (incluso con clientes en san andres islas).  Su servicio estrella es el BPO (no asesoramos, si no que ejecutamos con el cliente) La proyección que buscamos es escalar MS a nivel nacional o internaciona a través de soluciones de tecnología o franquicias.</t>
  </si>
  <si>
    <t>ValleE - Cámara de Comercio de Cali/Sennova</t>
  </si>
  <si>
    <t>May 25, 2017 2:50:13 PM</t>
  </si>
  <si>
    <t>May 25, 2017 4:17:53 PM</t>
  </si>
  <si>
    <t>Maquiconos Ingenieria</t>
  </si>
  <si>
    <t>marcell28@hotmail.com</t>
  </si>
  <si>
    <t>KR 28D 72 P 11</t>
  </si>
  <si>
    <t>http://surveygizmoresponseuploads.s3.amazonaws.com/fileuploads/330964/3446335/74-963951dcd0fa513e665710bd22bb21cd_logo.png</t>
  </si>
  <si>
    <t>www.maquiconos.com</t>
  </si>
  <si>
    <t>https://www.facebook.com/Maquiconos/</t>
  </si>
  <si>
    <t xml:space="preserve">Desde 2004 Trabajamos en la Implementación de Nuevos mecanismos Para la elaboración de conos azucarados y obleas de  forma semiautomatica y artesanal  El objetivo es diseñar una máquina de alto rendimiento y que  este al alcance de las micro-empresas en Colombia. Nuestros Productos son: Maquinas para Elaborar conos y  Maquina para elaborar obleas. Servicios de mantenimiento preventivo y correctivo de las maquinas. </t>
  </si>
  <si>
    <t>comercio al por menos de otros productos nuevos en establecimientos especializados y Fabricacion de maquinaria para la elaboración de alimentos</t>
  </si>
  <si>
    <t>Crear unidades de negocios productivas con nuestras  maquinas ya que en Colombia nadie las fabrica.</t>
  </si>
  <si>
    <t>la soluciona creando maquinas que sean eficientes y que disminuyan gran parte del trabajo manual, reduciendo costos, mejoras de tiempo, y aumento de productividad</t>
  </si>
  <si>
    <t>Hombres y mujeres del pais, edad  35 a 60 años, fabricantes de obleas y conos.</t>
  </si>
  <si>
    <t>Nuestros competidores estan en India. y las maquinas son demasiados costosas</t>
  </si>
  <si>
    <t>Producto innovador, Pioneros en Colombia Calidad Precios comparados con empresas extranjeras</t>
  </si>
  <si>
    <t>ventas directas</t>
  </si>
  <si>
    <t>Maquina de Obleas</t>
  </si>
  <si>
    <t>Ecuador y Panama</t>
  </si>
  <si>
    <t>Mejorar en  las fallas que tenemos en nuestra empresa e implementar todo tipo de conocimiento  adecuado  para nuestro crecimiento.</t>
  </si>
  <si>
    <t>Diana Marcela Diaz Actualmente: 6 semestre de administración de empresas Técnica; Administración de empresas,  Técnica en contabilidad sistematizada Tecnica  en investigación Judicial Alianzas: Camara de comercio de cali, Prospera Aguablanca, Fundacion Carvajal. Experiencia: 12 años como empresaria Cursos: Gerencia para empresarios, Marketing Digital, entre otros. Perfil: Persona con entusiasmo de aprender y aplicar conocimientos adquiridos el cual implementar en la empresa. dispuesta a recibir todo tipo de asesorías y a cumplir con objetivos propuestos.  Carlos Alberto Llanos: Emprendedor, Inventor de las maquinas que solo se producen en Colombia,  3 semestres de ingeniería mecatronica,  innovador empirico, Buen líder,  con proyección de crear grandes cosas. Solo le encanta el area de producción y de  innovación.</t>
  </si>
  <si>
    <t>DIANA MARCELAQ</t>
  </si>
  <si>
    <t>DIAZ VALDERRAMA</t>
  </si>
  <si>
    <t>04/21/1983</t>
  </si>
  <si>
    <t>CARLOS ALBERTO</t>
  </si>
  <si>
    <t>LLANOS URBANO</t>
  </si>
  <si>
    <t>carlosllanosdic@hotmail.com</t>
  </si>
  <si>
    <t>06/22/1980</t>
  </si>
  <si>
    <t>MAQUICONOS INGENIERIA</t>
  </si>
  <si>
    <t>DIANA MARCELA DIAZ</t>
  </si>
  <si>
    <t>May 26, 2017 8:43:14 AM</t>
  </si>
  <si>
    <t>May 26, 2017 10:39:10 AM</t>
  </si>
  <si>
    <t>PROMOTORA AIKI SAS</t>
  </si>
  <si>
    <t>adolfo.vargas@hotmail.com</t>
  </si>
  <si>
    <t>CALLE 8 OESTE 25-250</t>
  </si>
  <si>
    <t>http://surveygizmoresponseuploads.s3.amazonaws.com/fileuploads/330964/3446335/130-dc557d869d062af11b1c437cc0fde25a_logo_peque%C3%B1o.jpg</t>
  </si>
  <si>
    <t>www.aiki.co</t>
  </si>
  <si>
    <t>Somos una empresa de profesionales dedicados a la estructuracion, construccion, comercializacion y desarrollos de proyectos inmobiliarios.</t>
  </si>
  <si>
    <t>Construcción de obras de ingeniería cívil</t>
  </si>
  <si>
    <t xml:space="preserve">La organizacion de las funciones de los puestos de trabajo, mayor impacto en el medio </t>
  </si>
  <si>
    <t>con un buen producto y un excelente servicio</t>
  </si>
  <si>
    <t>Clientes en el exterior</t>
  </si>
  <si>
    <t>Las jovenes constructuras del sector de Jamundi</t>
  </si>
  <si>
    <t xml:space="preserve">diseño </t>
  </si>
  <si>
    <t>vivienda</t>
  </si>
  <si>
    <t>$58,705,923.00</t>
  </si>
  <si>
    <t>Entre $250.1 mil pesos  y $500 mil pesos mensuales</t>
  </si>
  <si>
    <t>$74,000,000.00</t>
  </si>
  <si>
    <t>$300,000,000.00</t>
  </si>
  <si>
    <t>$1,200,000,000.00</t>
  </si>
  <si>
    <t xml:space="preserve">crecer </t>
  </si>
  <si>
    <t>mas de 20 años de experiencia en el sector inmobiliario</t>
  </si>
  <si>
    <t>ADOLFO LEON</t>
  </si>
  <si>
    <t>VARGAS GUZMAN</t>
  </si>
  <si>
    <t>07/08/1965</t>
  </si>
  <si>
    <t>ISABEL CRISTINA</t>
  </si>
  <si>
    <t>PARDO CHAVARRO</t>
  </si>
  <si>
    <t>isabelpardo@aiki.co</t>
  </si>
  <si>
    <t>03/07/1978</t>
  </si>
  <si>
    <t>gerencia@aiki.co</t>
  </si>
  <si>
    <t>May 26, 2017 10:22:12 AM</t>
  </si>
  <si>
    <t>May 26, 2017 2:05:33 PM</t>
  </si>
  <si>
    <t>MINDUVAL MONTAJES INDUSTRIALES Y NAVALES SAS</t>
  </si>
  <si>
    <t>minduval@gmail.com</t>
  </si>
  <si>
    <t>CR 4 OESTE 2 153</t>
  </si>
  <si>
    <t>http://surveygizmoresponseuploads.s3.amazonaws.com/fileuploads/330964/3446335/184-eaecb63036718a2f4e56471ed8dfbf5d_minduval_nit_-_Programa_-_Grande.jpg</t>
  </si>
  <si>
    <t>https://www.minduval.com/</t>
  </si>
  <si>
    <t>https://www.facebook.com/minduval/</t>
  </si>
  <si>
    <t>MINDUVAL tiene como objetivo ser un empresa reconocida en la industria como un proveedor confiable, ofreciendo a nuestros clientes soluciones acordes a sus necesidades, dando un excelente servicio y cumpliendo con las normas de calidad exigidas en los diferentes campos de trabajo ofertados.   Con nuestra experiencia damos garantía de nuestros servicios entre los cuales tenemos: Mantenimiento y montaje industrial y naval, Montaje de tuberías para el sector hidráulico, neumático y alimenticio en acero al carbón, inoxidable, galvanizado, pvc etc. Diseño y montaje de estructuras, soldaduras para procesos especializados, soldadura orbital, recubrimientos térmicos, fabricación de tanques y otras gamas que ofrecemos dentro del campo metalmecánico. Contamos ademas con taller propio en el que tambien ofrecemos servicio de corte CNC, Rolado y Plegado.</t>
  </si>
  <si>
    <t>Diseño, Fabricacion y Montaje Industrial</t>
  </si>
  <si>
    <t>Como hacer negocios Colombia Ecuador</t>
  </si>
  <si>
    <t>Buscamos ampliar las instalaciones de trabajo con fin de que se nos permita adquirir nuevos equipos que sirvan de complemento en los trabajos que realizamos. Evitar tercerizar procesos ayuda a ganar tiempo, disminuir costos y garantiza la calidad del producto.</t>
  </si>
  <si>
    <t>Por el momento hemos adquirido aliados estrategicos que no solo nos brindan precios adsequibles, sino que tambien prestan servicio de calidad y de esta manera podemos garantizar el proceso se lleve a corde.</t>
  </si>
  <si>
    <t>Clientes Actuales: Genfar, Sanofi, Lloreda, Tecnivapor, Calicalderas, Servelind y sector metalmecanico. Mercado Potencial: Fabricacion Piezas para Equipos de seguridad y plataformas de carga para empresa en los EEUU. Ventas Aproximadas US 500.000</t>
  </si>
  <si>
    <t>Metalmencanica JAN, Laminas y Cortes y Taller Victoria. Productos que ofrecen: Servicio Taller: Corte Plasma, Rolado, Plegado, Cizalla</t>
  </si>
  <si>
    <t>Estamos certificados por la LLOYDS REGISTER lo cual garantiza que nuestros procedimientos aplicados al proceso de soldadura son de calidad. Asi mismo contamos con proveedores de materias primas que cumplen con condiciones de calidad del material. Los equipos que poseemos son de tecnologia avanzada lo cual permite tener mejores acabado y optimizar procesos.</t>
  </si>
  <si>
    <t>Ventas Directas</t>
  </si>
  <si>
    <t>Montaje Industrial y Servicio de Corte CNC</t>
  </si>
  <si>
    <t>$2</t>
  </si>
  <si>
    <t>$25,040,622.00</t>
  </si>
  <si>
    <t>$14,153,518.00</t>
  </si>
  <si>
    <t>$130,000,000.00</t>
  </si>
  <si>
    <t>Darnos a conocer y ampliar el mercado</t>
  </si>
  <si>
    <t>Experiencia, Certificacion, Agilidad</t>
  </si>
  <si>
    <t>Ruben Dario</t>
  </si>
  <si>
    <t>Rodriguez Satizabal</t>
  </si>
  <si>
    <t>01/07/1982</t>
  </si>
  <si>
    <t>Clara Patricia</t>
  </si>
  <si>
    <t>Martinez Baez</t>
  </si>
  <si>
    <t>contabilidad@minduval.com.co</t>
  </si>
  <si>
    <t>02/10/1989</t>
  </si>
  <si>
    <t>Raphael</t>
  </si>
  <si>
    <t>Rivera Jimenez</t>
  </si>
  <si>
    <t>ventas@minduval.com.co</t>
  </si>
  <si>
    <t>05/09/1983</t>
  </si>
  <si>
    <t>weldingshopsas@gmail.com</t>
  </si>
  <si>
    <t>May 26, 2017 12:31:38 PM</t>
  </si>
  <si>
    <t>May 26, 2017 5:09:29 PM</t>
  </si>
  <si>
    <t>SARASTI Y CIA SAS</t>
  </si>
  <si>
    <t>rjsarasti@gmail.com</t>
  </si>
  <si>
    <t>CALLE 7 OESTE # 1 A 13</t>
  </si>
  <si>
    <t>http://surveygizmoresponseuploads.s3.amazonaws.com/fileuploads/330964/3446335/74-51ddf629269dc81132b0c8a441f983dc_LOGO_SARASTI_Y_CIA_SAS.jpg</t>
  </si>
  <si>
    <t xml:space="preserve">GERENCIA DE PROYECTOS - Hoteleria - Construcción INVERSIONISTA DE CAPITAL -Agricultura -Bienes raices </t>
  </si>
  <si>
    <t>HOTELERIA Y COSNTRUCCION</t>
  </si>
  <si>
    <t>Junta asesora</t>
  </si>
  <si>
    <t xml:space="preserve">BÚSQUEDA DE CAPITAL YA SEA VÍA CRÉDITO E INVERSIONISTAS </t>
  </si>
  <si>
    <t>CRÉDITOS FINANCIEROS</t>
  </si>
  <si>
    <t>- COMO EMPRESA DEL SECTOR TURÍSTICO, TODOS LOS TURISTAS NACIONALES Y EXTRANJEROS - COMO EMPRESA GERENTE DE PROYECTOS a- TODOS LOS HOTELES QUE TENGAN UN OPERADOR O QUE QUIERAN CAMBIARLO b- EMPRESAS O SOCIEDADES QUE QUIERAN INCURSIONAR EN EL SECTOR DELA CONSTRUCCION</t>
  </si>
  <si>
    <t xml:space="preserve">- OTROS OPERADORES HOTELEROS - EMPRESAS CONSTRUCTORAS </t>
  </si>
  <si>
    <t xml:space="preserve">SOMOS UNA EMPRESA CON UNA GRAN VOCACIÓN DE SERVICIO, BAJOS PRECIOS Y UNA ATENCIÓN PERSONALIZADA </t>
  </si>
  <si>
    <t>COMO GERENTE DE PROYECTOS Y POR LA PRESTACIÓN DE SERVICIOS HOTELEROS</t>
  </si>
  <si>
    <t>SERVICIOS HOTELEROS</t>
  </si>
  <si>
    <t>-$172,193,683.00</t>
  </si>
  <si>
    <t>$119,252,134.00</t>
  </si>
  <si>
    <t>PODER ACCEDER A CRÉDITOS O INVERSIONISTAS PARA LOS DISTINTOS NEGOCIOS DE LA EMPRESA</t>
  </si>
  <si>
    <t xml:space="preserve">PROFESIONALES EN DISTINTAS ÁREAS, CONTABLES ADMINISTRATIVA DIRECTIVOS CON EXPERIENCIA </t>
  </si>
  <si>
    <t>RODRIGO JOSE</t>
  </si>
  <si>
    <t>SARASTI GUERRERO</t>
  </si>
  <si>
    <t>08/25/1964</t>
  </si>
  <si>
    <t>RODRIGO ANDRES</t>
  </si>
  <si>
    <t>SARASTI ROLDAN</t>
  </si>
  <si>
    <t>sarastirodrigo@gmail.com</t>
  </si>
  <si>
    <t>04/05/1990</t>
  </si>
  <si>
    <t>DERLY</t>
  </si>
  <si>
    <t>ARCE</t>
  </si>
  <si>
    <t>contador.sarasti@hotmail.com</t>
  </si>
  <si>
    <t>11/01/1961</t>
  </si>
  <si>
    <t>May 29, 2017 3:42:07 PM</t>
  </si>
  <si>
    <t>Jun 5, 2017 11:24:31 AM</t>
  </si>
  <si>
    <t>FL COLECTIVO CREATIVO S.A.S</t>
  </si>
  <si>
    <t>contacto@colectivocreativo.co</t>
  </si>
  <si>
    <t>Carrera 37 # 5 B1-37. Edificio Liliana Of. 401</t>
  </si>
  <si>
    <t>http://surveygizmoresponseuploads.s3.amazonaws.com/fileuploads/330964/3446335/184-0da768060ed9cff2cbc65bb08c45d86c_logo.png</t>
  </si>
  <si>
    <t>www.colectivocreativo.co</t>
  </si>
  <si>
    <t>https://www.instagram.com/cocrearq/ https://www.facebook.com/cocrearq https://twitter.com/cocrearq https://twitter.com/vimobco https://www.instagram.com/vimob/ https://www.facebook.com/cocrearq https://www.facebook.com/vimobCO/</t>
  </si>
  <si>
    <t xml:space="preserve">Somos una compañía especializada en la prestación de servicios integrales de diseño arquitectónico, interior y construcción. Somos el encuentro de diferentes disciplinas que trabajan como colectivo con el fin de entregar una experiencia de diseño completa, construimos los sueños de nuestros clientes mediante el desarrollo de proyectos de tipo comercial, institucional y habitacional. Nos apasiona transformar ideas en realidad, nuestros servicios van desde la concepción del diseño, administración de contratistas, asesoramiento jurídico y financiero, direccionamiento de proveedores, la correcta ejecución del proyecto hasta el diseño interior y de mobiliario final. Hemos logrado, además no solamente ofrecer nuestros servicios de arquitectura, sino también brindar un producto de arquitectura con una innovadora propuesta de viviendas modulares llamado VIMOB; continuamente exploramos y nos aventuramos en diferentes proyectos creativos con el fin de producir creaciones auténticas como regalo para el futuro. </t>
  </si>
  <si>
    <t>En nuestro país al igual que muchos otros, la infraestructura para sectores rurales no es la mejor, lo cual limita a quienes buscan suplir su necesidad de refugio, evitando que lo hagan de forma cómoda, eficiente, estética y segura. Este tipo de circunstancias hacen que la construcción de una casa tradicional sea impredecible en tiempo y costo, sin mencionar la complejidad en el transporte de materiales, recursos para construcción y personal de obra. Por otra parte el concepto de usuarios estáticos en el tiempo, con actividades definidas, ha cambiado, para plantearlos como un género real y activo. La edificación actual no está leyendo esta realidad, adaptándose al cambio y aceleración que nos afectan. Evolucionar hacia una arquitectura modular-flexible.</t>
  </si>
  <si>
    <t xml:space="preserve">Hemos desarrollado un arquetipo de vivienda modular-móvil basada en el concepto de prefabricación, capaz de albergar los espacios esenciales de una construcción tradicional. Estructurada a partir de módulos geométricamente diseñados y fabricados en taller que se envían desmontados al lugar; las piezas permiten un montaje y ensamblado rápido, utilizando un mínimo de herramientas. Logrando así llegar a los terrenos más difíciles; reduciendo desperdicio de recursos naturales, materias primas, costes ambientales de transporte, impacto en la ubicación del sitio natural, imprevistos y tiempo de ejecución. Cada componente en la casa está diseñado para redefinir y simplificar radicalmente el proceso de construcción de una vivienda. </t>
  </si>
  <si>
    <t>América es un mercado potencial para nuestro producto debido a su topografía, áreas y terrenos amplios para la construcción e infraestructura. También visualizamos una gran oportunidad en Europa y Oceanía, donde las viviendas tipo cabaña (small living) y de construcción industrializada son muy bien aceptadas. Hasta el momento hemos recibido 1471 solicitudes de cotización donde se demuestra el interés y la alta demanda nacional e internacional. Tenemos dos segmentos de mercado principales: El primero son jóvenes que buscar una vivienda para iniciar su vida en pareja. El segundo son inversionistas que desean ofrecer VIMOB como alquiler de cabañas para turistas.</t>
  </si>
  <si>
    <t xml:space="preserve">Uno de nuestros competidores ó producto alternativo son las viviendas prefabricadas tradicionales en concreto. Éstas requieren equipo pesado para su transporte y acabados en sistema tradicional en sitio, generando así desperdicios, manejo de personal capacitado e imprevistos. Otro posible producto alternativo son las viviendas en contenedores, pero requieren equipos de alto volumen, camas bajas o grúas y su espacio interior es limitado. Difícilmente estos productos alternativos logran la calidad estética, de confort, capacidad de reubicación y durabilidad que VIMOB ofrece. </t>
  </si>
  <si>
    <t xml:space="preserve">Gracias a su diseño VIMOB elimina todos los problemas de una construcción tradicional. Por su sistema de ensamble, es enviado por piezas en un camión para su construcción rápida en el lugar deseado. Gracias a esto, el uso de agua en el proceso es mínimo, los desperdicios de obra son casi cero y permite llegar a los terrenos más apartados. Así que, el desarrollo en su sistema de ensamble y la elección minuciosa y estudiada de los materiales aplicados, hace que esta propuesta sea diferente por su eficiencia, estética, confort, capacidad de reubicación y sostenibilidad. </t>
  </si>
  <si>
    <t xml:space="preserve">Colectivo Creativo ofrece sus servicios de diseño arquitectónico y se monetiza por venta directa, las construcciones bajo la modalidad escogida por el cliente (obra a todo costo, precios unitarios o administración delegada).  Con el proyecto VIMOB son ventas directas, se recibe un anticipo al inicio de fabricación, un porcentaje al momento de trasladar la vivienda al lugar y un saldo final con la entrega a satisfacción. </t>
  </si>
  <si>
    <t>VIMOB</t>
  </si>
  <si>
    <t>$54410000</t>
  </si>
  <si>
    <t>$646,203.00</t>
  </si>
  <si>
    <t>$11,487,840.00</t>
  </si>
  <si>
    <t>En este momento estamos viviendo un sueño que estuvo en nosotros desde el inicio de la empresa; tener una reconocida firma de arquitectura y construcción. En aquel arranque de emprendimiento, aprendí como director de manera instintiva las habilidades que se deben tener para ser un empresario exitoso. Liderazgo, comunicación, trabajo en equipo, gestión del tiempo, negociación, aptitudes que se fueron fortaleciendo y asimilando en el camino para lograr que FL COLECTIVO CREATIVO fuera realidad.  Esta experiencia, con la cual he logrado comprender como superar los retos que se encuentran en el camino que lleva a las metas proyectadas; es clave importante del éxito afrontar con gestión, administración y decisiones. Es el momento de enfocar nuestra visión en la orientación del mercado global y plantear una ruta de crecimiento a mediano y largo plazo para nuestra empresa. Día a día retos mayores llegan a nuestro espacio apalancado en nuestros resultados positivos y la excelente relación con nuestros clientes. Como director debo fortalecer mis destrezas de gestión, negociación y  motivación de equipo, para asumir los grandes retos que se avecinan.  Razones amplias por las cuales quiero invertir en mi productividad, darle herramientas académicas a esas que fui aprendiendo en el proceso espontáneamente, acrecentando mi valor profesional. Sé que con este nuevo reto,VALLE IMPACTA, podré mejorar mi desarrollo personal y profesional, acrecentar la eficiencia y capacidad de mi empresa. Es interesante a su vez compartir con compañeros y mentores de diferentes sectores, el intercambio de vivencias administrativas, son algo que desde mi punto de vista es enriquecedor no solo en el ámbito de networking sino de la experiencia libre que se descubre y adquiere en el devenir diario.</t>
  </si>
  <si>
    <t xml:space="preserve">Somos una compañía de jóvenes, especializada en la prestación de servicios integrales de diseño arquitectónico, interior y construcción. Somos el encuentro de diferentes disciplinas que trabajan en conjunto para crear una experiencia de diseño completa, construyendo los sueños de nuestros clientes mediante el desarrollo de proyectos de tipo comercial, institucional y habitacional. Nos apasiona transformar ideas en realidad, creemos en las sinergias de diferentes disciplinas lo que nos permite entregar siempre un servicio y un producto superior. Felipe Lerma, como director general es un apasionado del diseño en todas sus formas, siempre busca aplicar su experiencia en todos sus proyectos y en la gestión de su empresa; Dando especial énfasis a la creatividad, originalidad, flexibilidad y fluidez, como estrategia en todas las áreas. reconocido como uno de los 100 líderes del Valle del Cauca en 2016, como ejemplo de emprendimiento y superación, a la cabeza de un equipo que ha hecho una contribución sustancial a la arquitectura, que impulsa los límites establecidos y busca nuevos estándares. Es nuestro sueño por medio de nuestra creatividad realizar creaciones autenticas como regalo al futuro e impulsar nuestra región a un nivel superior en el entorno creativo y económico. </t>
  </si>
  <si>
    <t>ANDRES FELIPE</t>
  </si>
  <si>
    <t>LERMA CHAMORRO</t>
  </si>
  <si>
    <t>felipe@colectivocreativo.co</t>
  </si>
  <si>
    <t>12/26/1984</t>
  </si>
  <si>
    <t>JUAN SEBASTIAN</t>
  </si>
  <si>
    <t>SAAVEDRA LERMA</t>
  </si>
  <si>
    <t>jsaavedra@colectivocreativo.co</t>
  </si>
  <si>
    <t>04/06/1985</t>
  </si>
  <si>
    <t>EDINSON</t>
  </si>
  <si>
    <t>VELASCO VARGAS</t>
  </si>
  <si>
    <t>edinsonvelascovargas@gmail.com</t>
  </si>
  <si>
    <t>04/02/1953</t>
  </si>
  <si>
    <t xml:space="preserve">Nuestra empresa ha recibido considerables reconocimientos internacionales por su propuesta. El año pasado recibió mención de honor en la categoría prefabricación en los premios Architizer A+ Awards, finalista en la categoría small living en los mismos premios, mención de honor en la categoría Green Architecture en los premios American Architecture Prize, elegido como una de las 365 ideas para reinventar el mundo en el 2015 por Efficycle y el ministerio de ecología, desarrollo sostenible y energía de Francia. Catalogado como una de las 100 obras más importantes de arquitectura en Colombia por Archdaily, destacado en portales de arquitectura a nivel a nivel mundial y revistas impresas en China, Israel, Turquia, Brasil y las más importantes revistas y diarios de Colombia. </t>
  </si>
  <si>
    <t>ARBELTRADING COMPANY</t>
  </si>
  <si>
    <t>LUIS ALFONSO ARBELAEZ MOLINA</t>
  </si>
  <si>
    <t>larbelaez@arbeltrading.com</t>
  </si>
  <si>
    <t>May 29, 2017 9:58:22 PM</t>
  </si>
  <si>
    <t>May 30, 2017 10:15:09 AM</t>
  </si>
  <si>
    <t>Imprebarras Colombia S.A.S</t>
  </si>
  <si>
    <t>ventas@imprebarrascolombia.com</t>
  </si>
  <si>
    <t>Cra 4A No 65b 92  p2</t>
  </si>
  <si>
    <t>http://surveygizmoresponseuploads.s3.amazonaws.com/fileuploads/330964/3446335/130-145399f0e2034193ab139720980f56f3_logoa.png</t>
  </si>
  <si>
    <t>http://www.imprebarrascolombia.com/</t>
  </si>
  <si>
    <t>https://www.facebook.com/IMPREBARRASCOLOMBIA/ https://twitter.com/imprebarras https://www.linkedin.com/in/imprebarras-colombia-26b45b2a http://www.empresariosccc.com.co/web/frontend.php/microsite/mision?id=7786</t>
  </si>
  <si>
    <t xml:space="preserve">Nos dedicamos a la impresión y comercialización de etiquetas autoadhesivas para códigos de barras y promocionales, equipos, suministros, tecnología. Vendemos etiquetas autoadhesivas para códigos de barras impresas y sin impresión, etiquetas de colores, para promocionales, impresoras de etiquetas, lectores de códigos de barras, cintas de transferencia, manillas, boletería, marquillas, etc.  </t>
  </si>
  <si>
    <t>Comercio al por mayor de productos diversos</t>
  </si>
  <si>
    <t>Sistemas de Innovación</t>
  </si>
  <si>
    <t>Apps.Co – Ministerio TIC</t>
  </si>
  <si>
    <t>Destapa Futuro – Fundación Bavaria</t>
  </si>
  <si>
    <t>Las grandes empresas son nuestro mercado objetivo ya que son las que requieren mayor volumen de etiquetas impresas y en otras donde tienen impresoras requieren grandes cantidades de insumos</t>
  </si>
  <si>
    <t xml:space="preserve">Somos la empresa más joven del mercado, lo que nos hace diferentes, somos oportunos a un precio razonable.. </t>
  </si>
  <si>
    <t>El Exito, Fanalca, Estudio F, Alqueria Parmalat, CAlzado BAta, CalzaTodo, Clinica los Nogales, Cpo del Olaya, Clinica Nuestra,Energetica de Occidente</t>
  </si>
  <si>
    <t>Linea datascan Etimarcas Coditec</t>
  </si>
  <si>
    <t xml:space="preserve">Muy buena asesoría para adquirir los códigos de barras Agilidad en el servicio Precios adecuados Muy buena calidad en los productos Hemos desarrollado un sistema de servicio en el cual acompañamos a las empresas que van a comenzar a utilizar este tipo de tecnología. Mantenemos unos altos estándares de calidad y entregamos en el tiempo acordado.   </t>
  </si>
  <si>
    <t>los ingresos se obtienen por impresión y comercialización de etiquetas autoadhesivas para códigos de barras y promocionales, equipos, suministros, tecnología.</t>
  </si>
  <si>
    <t>Etiquetas</t>
  </si>
  <si>
    <t>$3</t>
  </si>
  <si>
    <t xml:space="preserve">mejora continua, innovar, crecer, aprender, fortalecer </t>
  </si>
  <si>
    <t xml:space="preserve">Jacqueline Hernández Drada  Educacion                                                                                                                                        Universidad Santiago De Cali     	Administración de empresas Dentro de sus funciones esta Planear, ejecutar y dirigir la gestión administrativa y operativa de la empresa Carlos Enrique Cuestas Morris  Ejecutivo de Cuenta    Funciones: Establecer, planear y dirigir las actividades y políticas de mercadeo y ventas de la empresa. Encargado de la publicidad marketing y e-commerce, asesoría en la parte comercial y tecnológica. Estudios: Universidad Santiago De Cali     	5º semestre de administración de empresas Con experiencia en Cocacola, Bavaria; Bat, Nutresa, </t>
  </si>
  <si>
    <t>Carlos</t>
  </si>
  <si>
    <t>Cuestas Morris</t>
  </si>
  <si>
    <t>08/29/1977</t>
  </si>
  <si>
    <t>Jacqueline</t>
  </si>
  <si>
    <t>Hernandez</t>
  </si>
  <si>
    <t>gerencia@imprebarrascolombia.com</t>
  </si>
  <si>
    <t>12/17/1978</t>
  </si>
  <si>
    <t>Tatiana</t>
  </si>
  <si>
    <t>Bernal</t>
  </si>
  <si>
    <t>Contabilidad@imprebarrascolombia.com</t>
  </si>
  <si>
    <t>05/13/1987</t>
  </si>
  <si>
    <t>ValleE, Alianzas, Sistemas, Apps.co, Destapa Futuro -Cámara de Comercio de Cali</t>
  </si>
  <si>
    <t>May 31, 2017 10:44:13 AM</t>
  </si>
  <si>
    <t>May 31, 2017 2:01:19 PM</t>
  </si>
  <si>
    <t>cauchos y rodillos industriales s.a.s</t>
  </si>
  <si>
    <t>cauchosyrodillosindustriales@hotmail.com</t>
  </si>
  <si>
    <t>calle 32 n° 1a 61</t>
  </si>
  <si>
    <t>www.cauchosyrodillosindustriales.amawebs.com</t>
  </si>
  <si>
    <t>Somos una empresa Valle caucana de dicada a la fabricación directa y comercialización de productos encaucho y elastómeros, nos especializamos en la elaboración de mezclas según la necesidad del cliente, haciendo las resistentes a fricción, presión, temperatura, ácidos,intemperie, entre otros. Como también mezclas atoxicas para el contacto con alimentos, contamos con materia prima de la mejor calidad, lo que garantiza una mayor consistencia y durabilidad en nuestros productos.</t>
  </si>
  <si>
    <t>fabricación de formas básicas de cauchos y otros productos de caucho</t>
  </si>
  <si>
    <t>-No tenemos clientes fijos que nos envien constantes trabajos -No tenemos definidos unos costos de producción</t>
  </si>
  <si>
    <t>-Buscando mas clientes -Tener los parámetros para aplicar y poder definir los costos de producción.</t>
  </si>
  <si>
    <t>Artes graficas(litografía,tipografía,flexo grafía). Cartonera y papelera. Textil. Alimenticia. Medica -Estética –Laboratorios. Hidráulica –Neumática. Plástico. Metalmecánica.</t>
  </si>
  <si>
    <t xml:space="preserve">Corroler Cauchos Industriales Especiales PCC Tecame Cauchos de Occidente Cauchos Industriales MACGIVER  </t>
  </si>
  <si>
    <t>-Calidad Tiempos de Entrega -Tiempo de Entrega</t>
  </si>
  <si>
    <t xml:space="preserve">-Pagos en Efectivo </t>
  </si>
  <si>
    <t>RECUBRIMIENTO DE RODILLERIA</t>
  </si>
  <si>
    <t>$13,457,676.00</t>
  </si>
  <si>
    <t>$4,033,000.00</t>
  </si>
  <si>
    <t>El mejoramiento de los procesos en cuanto a costos, gestión comercial y demas factores que se encuentren en el proceso en los cuales se puede tener falencia.</t>
  </si>
  <si>
    <t>Soy una persona que se graduo de mercadeo y comercialización, durante 4 años he tenido experiencia en ese ambito</t>
  </si>
  <si>
    <t>jorge arturo</t>
  </si>
  <si>
    <t>campo daza</t>
  </si>
  <si>
    <t>gerenciacaurodin@gmail.com</t>
  </si>
  <si>
    <t>07/22/1984</t>
  </si>
  <si>
    <t>maria de los angeles</t>
  </si>
  <si>
    <t>campodaza@gmail.com</t>
  </si>
  <si>
    <t>01/04/1993</t>
  </si>
  <si>
    <t>jorge</t>
  </si>
  <si>
    <t>campo</t>
  </si>
  <si>
    <t>cauchosyrodillos@hotmail.com</t>
  </si>
  <si>
    <t>03/08/1947</t>
  </si>
  <si>
    <t>Primaria</t>
  </si>
  <si>
    <t>May 31, 2017 9:40:31 PM</t>
  </si>
  <si>
    <t>May 31, 2017 10:30:50 PM</t>
  </si>
  <si>
    <t>Pailados</t>
  </si>
  <si>
    <t>tatianaceballos@hotmail.com</t>
  </si>
  <si>
    <t>Carrera 84 #14a-59</t>
  </si>
  <si>
    <t>http://surveygizmoresponseuploads.s3.amazonaws.com/fileuploads/330964/3446335/203-10d6887c9db77a36027f23095068b987_image.jpg</t>
  </si>
  <si>
    <t>https://m.facebook.com/pailados/</t>
  </si>
  <si>
    <t>Somos una empresa que fabrica helados artesanales naturales y deliciosos hechos en paila de cobre técnica nariñense.</t>
  </si>
  <si>
    <t xml:space="preserve">Queremos tener más control de nuestra parte financiera y estrategias para crecer en el mercado </t>
  </si>
  <si>
    <t xml:space="preserve">Por medio de cursos </t>
  </si>
  <si>
    <t xml:space="preserve">Mia clientes potenciales son los nariñense pero también los caleños que viven al rededor de la heladería </t>
  </si>
  <si>
    <t xml:space="preserve">Mi competencia directa es una empresa que se llama helados de paila fressia. Que realiza helados de paila en el norte de Cali.  Competencia indirecta los chalados y los helados de palito </t>
  </si>
  <si>
    <t xml:space="preserve">Por qué toda la elaboración y la fabricación. Son artesanales y se hacen en una forma diferente a otros helados </t>
  </si>
  <si>
    <t xml:space="preserve">Venta directa, y en efectivo </t>
  </si>
  <si>
    <t>Helado</t>
  </si>
  <si>
    <t>$850</t>
  </si>
  <si>
    <t>$3,000.00</t>
  </si>
  <si>
    <t>$700,000.00</t>
  </si>
  <si>
    <t xml:space="preserve">Mejorar mis estrategias para el mercadeo y tener más contro de los estados financieros </t>
  </si>
  <si>
    <t xml:space="preserve">Personas que Aman lo que hacen. </t>
  </si>
  <si>
    <t>Ceballos diaz</t>
  </si>
  <si>
    <t>12/23/1980</t>
  </si>
  <si>
    <t>Na</t>
  </si>
  <si>
    <t>Jun 1, 2017 7:33:06 AM</t>
  </si>
  <si>
    <t>Jun 9, 2017 9:34:24 AM</t>
  </si>
  <si>
    <t>g.general@littleprints.com.co</t>
  </si>
  <si>
    <t>AVENIDA 9 NORTE 14N 32</t>
  </si>
  <si>
    <t>http://surveygizmoresponseuploads.s3.amazonaws.com/fileuploads/330964/3446335/203-d448912619112cb310400af7acd6abe7_Logo_vector_alta.jpg</t>
  </si>
  <si>
    <t>http://www.littleprints.com.co/</t>
  </si>
  <si>
    <t>https://www.facebook.com/littleprintsworkshop/ https://www.instagram.com/littleprintsws</t>
  </si>
  <si>
    <t>En Little Prints Workshop (LPWS) diseñamos, fabricamos y comercializamos ropa, accesorios de vestir y zapatos para niñas y sus muñecas "american girl" que son la Barbie del momento.  Tenemos tres colecciones al año, Primavera (Febrero a Junio), Verano (Julio a Octubre) y Otoño-Invierno (Noviembre a Febrero).</t>
  </si>
  <si>
    <t>COMERCIO AL POR MENOR DE PRENDAS DE VESTIR Y SUS ACCESORIOS (INCLUYE ARTICULOS DE PIEL) EN ESTABLECIMIENTOS ESPECIALIZADOS</t>
  </si>
  <si>
    <t>La oportunidad de negocio esta principalmente en la solución de las necesidades de vestido o vestimenta de las niñas; en garantizar que estén vestidas adecuada y cómodamente para diversas ocasiones, de tal manera que les permita mostrar un estilo de vestir propio y con un toque de exclusividad.  Sabemos que quien toma la decisión de compra son las "mamás" y con la ropa de las muñecas buscamos que la niña a través del juego viva la experiencia de vestir a su american girl con su misma ropa; esto impacta directamente en la decisión de recompra por parte de las mamás, abuelas o las personas responsables de las niñas.</t>
  </si>
  <si>
    <t>El factor critico de éxito es la creación sistemática de historias y el diseño de colecciones cuyo objetivo es tocar las emociones de las mamás por sus hijas, que quieran que sus niñas se identifiquen con las vivencias, ilusiones y sueños propios de su infancia y finalmente tomen la decisión de comprar nuestra propuesta. La producción la hacemos a través de aliados (maquilas) que han ido creciendo de acuerdo a nuestra demanda.  El canal de venta son dos tiendas ubicadas estratégicamente en Cali, con un concepto atractivo inspirado en una dulcería francesa y con visual merchandising (exhibición) acorde.  La publicidad la hacemos permanentemente a través de redes sociales y el voz a voz de nuestros clientes.</t>
  </si>
  <si>
    <t>Nuestros clientes actuales son en un 90% personas de Cali y puntos cercanos, el resto se encuentran en ciudades principales de Cbia (Med, Bog, B/quilla), llegamos a ellos por redes sociales.    El 60% de nuestros clientes están entre los 25 y los 35 años de edad, en un 90% mamás.  El potencial de compra del mercado es de $2 billones/año (Euromonitor Int.), nuestros competidores principales representan el 22% del mkdo,  aspiramos capturar en los prox. 3 años un 1% de este mercado, equivalente a ventas acumuladas de $2.200 millones, abriendo tres tiendas más en Colombia (una tienda por año), Bogotá, Barranquilla y el sur del país.</t>
  </si>
  <si>
    <t>Nuestros principales competidores: Off Course, EPK, Zara; ofrecen prendas de vestir, accesorios y zapatos para niñas. Consideramos que para solucionar la necesidad de vestido no contamos con competidores ind., sin embargo enfocamos esta competencia a todo lo que pueda ser un sustituto en el momento en que nuestros clientes opten por dar un regalo distinto, ej. juguetes, libros/tecnología; por esto buscamos que LPWS sea una experiencia divertida en el momento que las niñas escogen la ropa para sus muñecas, juegan a ser modelos, se sienten bellas y quieren estar en nuestras redes sociales.</t>
  </si>
  <si>
    <t>Nuestra propuesta de valor se diferencia de la de nuestra competencia en el concepto de diseño que es inspirado en historias que despiertan en nuestros clientes emociones y experiencias como: 1) La fantasía y diversión a través del juego de roles (vestirse como una princesa de la actualidad o un personaje de un cuento, entre otros), 2) Nostalgia en las mamás a través de historias que las hagan sentirse niñas de nuevo 3) Deseo de las madres de afianzar la autoestima de sus niñas, haciendo que se sientan orgullosas de lo que son y así lo proyecten con su estilo de vestir.   Adicionalmente en Little Prints las niñas viven la misma experiencia de sus madres al comprarle su ropa, cuando ellas visten a su muñeca "american girl" de manera idéntica a ellas.  El crecimiento de LPWS en los últimos 3 años ha sido del 23% promedio, muy superior al crecimiento del sector (9%) lo que nos indica que nuestra propuesta esta siendo reconocida.</t>
  </si>
  <si>
    <t xml:space="preserve">El modelo de ingresos de Little Prints es un 100% venta directa al detal, nuestro presupuesto de venta para el año 2017 es de 600 millones, 10% más que la venta del año inmediatamente anterior.  Las proyecciones para los próximos 3 años, son de $1.100, $1.500 y $2.000 millones.  </t>
  </si>
  <si>
    <t>Ropa</t>
  </si>
  <si>
    <t>$26800</t>
  </si>
  <si>
    <t>$11,502,438.00</t>
  </si>
  <si>
    <t>Nuestras expectativas son definir un modelo de negocio estructurado para escalar nuestra empresa en el mercado nacional de una manera solida y con una estrategia de mercadeo y comercial agresiva que nos permita alcanzar nuestras objetivos y metas en el corto, mediano y largo plazo.</t>
  </si>
  <si>
    <t>*Ana Constanza Rodriguez H, Administradora de Empresas, Especialista en Mercadeo de la Universidad Javeriana, Pasión por el diseño de modas y desarrollo de esta profesión de manera empírica durante los últimos 7 años.  Experiencia laboral: Coomeva EPS, ETB, Interacción y Young &amp; Rubicam, Gerente de Producto Little Prints Workshop actualmente.   *Victoria Eugenia Rodriguez, Ingeniera Industrial de la Universidad Javeriana, especialista en diseño y mejoramiento de procesos y sistemas de gestión de calidad.  Experiencia laboral: Coomeva EPS, Clínica de Oftalmología de Cali, Corporación de Lucha contra el SIDA, Consultoría a empresas para la implementación de Sistemas de Gestión y los últimos 3 años como Gerente de Public Strategies (Ventas por catalogo) y Little Prints Workshop. *Contador publico, Diseñadora de modas especializada en patronaje, escalado y trazos. *Asesoras/vendedoras, mujeres cabeza de familia con experiencia en ventas al detal.</t>
  </si>
  <si>
    <t>VICTORIA EUGENIA</t>
  </si>
  <si>
    <t>RODRIGUEZ HURTADO</t>
  </si>
  <si>
    <t>12/12/1973</t>
  </si>
  <si>
    <t>ANA CONSTANZA</t>
  </si>
  <si>
    <t>connie@littleprints.com.co</t>
  </si>
  <si>
    <t>04/05/1977</t>
  </si>
  <si>
    <t>Jun 1, 2017 7:52:57 AM</t>
  </si>
  <si>
    <t>Jul 1, 2017 1:34:22 PM</t>
  </si>
  <si>
    <t>Buga</t>
  </si>
  <si>
    <t>L &amp; D ControL S.A.S.</t>
  </si>
  <si>
    <t>carloslozano6@hotmail.com</t>
  </si>
  <si>
    <t>Carrera 18  14 -21</t>
  </si>
  <si>
    <t>http://surveygizmoresponseuploads.s3.amazonaws.com/fileuploads/330964/3446335/130-e6c0e195999ba67c739c6c9d4c0611a3_Logo_L%26D_ControL.jpg</t>
  </si>
  <si>
    <t>Brindar soluciones de servicios de Saneamiento Industrial que contempla implementación y/o desarrollo de los subprogramas de limpieza y desinfección, (limpieza industrial y/o sanitización de equipos, e instalaciones trabajo especializado en alturas) Control de plagas y Manejo de Residuos sólidos; conforme a la resolución 2674 bajo un modelo  de outsourcing o prestación de servicios puntuales para las empresas del sector de alimentos o general</t>
  </si>
  <si>
    <t xml:space="preserve">Oportunidad: Diversificación de servicios en el saneamiento industrial, empleando equipamiento especializado y procesos limpios y flexibles que permitan la limpiezas y controles de plagas en áreas y equipos de planta de difícil acceso. Necesidad del mercado: Contar con un proveedor especializado e integral en servicios de saneamiento que brinde soluciones complementarias a necesidades en materia de soporte a los programas limpieza, control de plagas y manejo de residuos solidos con portafolio amplio en temas de tecnologías limpias, eficaces y seguras que se complementen con verificación de los procesos de limpieza y control de plaga (Tests o análisis de resultado final del proceso de limpieza o control). </t>
  </si>
  <si>
    <t>Complementando servicios actuales con propuestas flexibles, además de adquirir equipos e insumos que permitan seguridad y eficacia de los servicios.</t>
  </si>
  <si>
    <t>Clientes Actuales: industria de alimentos consumo humano y animal asi como almacenadoras de la zona de buga, tuluá y risaralda  Mercado potencial: industrial del sector de procesamiento de granos y almacenadoras en puerto  y ciudades del valle del cauca y llanos orientales asi como del sector comercial e residencial (edificaciones e instalaciones, con lo relacionado a limpiezas industriales). las ventas potenciales pueden llegar a 800 millones año.</t>
  </si>
  <si>
    <t>competencia directa: Empresa del sector de control de plagas  de la ciudad de cali y buga. Empresas de Servicios de limpieza general (todas ubicadas en cali). empresas prestadora de servicios de cargue y descargue que han integrado algunos tipos de servicio de limpieza industrial no especializado.</t>
  </si>
  <si>
    <t>Por la flexibilidad en las contratación del servicio, brindamos soluciones y planteamos mejoras y sugerencias en cada oportunidad de trabajo que desarrollamos, brindado  a nuestros clientes una visión de aliado estratégico en sus programas de saneamiento  La disponibilidad oportuna de atención de necesidad, en este sentido somos un proveedor disponible a atender requerimientos dando como premisa el cumplimiento ante cualquier requerimiento que este bajo nuestra competencia y capacidad.  El esquema de trabajo como servicio integral, ofreciendo un portafolio que abarca los tres subprogramas de saneamiento permite una ventaja competitiva de la competencia y frente a necesidades de nuestros clientes.   La formación del personal, adquisición equipamiento y experiencia del personal (especialmente en servicios de trabajo en alturas) el poder ser pioneros en la zona con algunos de nuestros servicios, sumado a formación y  los recursos en equipos adquiridos especializado han permitido ganar confianza de nuestros clientes en cada uno de nuestros servicios. Trabajar bajo un modelo de equipo humano polivalente bajo la valores de honestidad, respecto y servicio; convirtiendo cada personal en un promotor de venta de nuestro servicios  con una cultura de Seguridad y autocuidado siempre.</t>
  </si>
  <si>
    <t>los ingresos son por venta directa, con acuerdos de pago a 30 y 60 dias. estos ingresos son recibidos por pago a cuenta bancaria que la empresa  tiene.</t>
  </si>
  <si>
    <t>Limpiezas Industriales especializadas en trabajo en alturas</t>
  </si>
  <si>
    <t>$31,312,995.00</t>
  </si>
  <si>
    <t>En primera instancia el poder medirnos y sentir que como empresa tenemos alto potencial de crecimiento (afirmar nuestro convicción de empresa con potencial) Contar apoyo en áreas de crecimiento que impulsen nuestra empresa a otro nivel o mayor mercado. Reconocimiento como empresa modelo de nuestra región. contribuir a nuestra curva de aprendizaje y madurez empresarial</t>
  </si>
  <si>
    <t xml:space="preserve">Equipo humano joven con sentido de pertenencia, emprendedora y con valores firmes de honestidad y respecto por nuestro trabajo y clientes y personal, cualidades de responsabilidad y con una mente abierta a la generación de ideas y cambios con un espíritu proactivo; con formación multidisciplinaria en el área de ingeniería agroindustrial, administración de empresas, contabilidad, seguridad y salud en el trabajo, y experiencia 10 años en el campo de saneamiento industrial.   </t>
  </si>
  <si>
    <t>Carlos Alberto</t>
  </si>
  <si>
    <t>Lozano Rojas</t>
  </si>
  <si>
    <t>02/05/1979</t>
  </si>
  <si>
    <t>Lilian Saray</t>
  </si>
  <si>
    <t>liliansaray02@hotmail.com</t>
  </si>
  <si>
    <t>10/20/1971</t>
  </si>
  <si>
    <t>Mario German</t>
  </si>
  <si>
    <t>Malo</t>
  </si>
  <si>
    <t>mariomalo0418@hotmail.com</t>
  </si>
  <si>
    <t>06/30/2017</t>
  </si>
  <si>
    <t>El negocio surgio tomando como base dos aspectos mi experiencia como un trabajo obtenido durante mi inicios como profesional con un sociologo en una corporacion en temas de manejo de residuos solidos, esto unido a ver los clientes que se tenian en ese momento y el conocer sobre el decreto 3075 (por mi formacion universitaria) que hablaba de BUENAS PRACTICAS DE MANUFACTURA en especial un capitulo que mencionaba el PROGRAMA DE SANEAMIENTO se dio el interrogante de ver esa exigencia por normativa frente a las necesidades cliente venderlo como un paquete de soluciones para el sector que con el tiempo el negocio a ido evolucionando en en la misma rama con trabajos especializados como manejo de aturas. en este sentido el modelo de negocio se fundamente dos aspectos en la innovacion y/o flexibilidad de servicio acorde a necesidades de clientes. el segundo al trabajo en equipo haciendo participe al personal con ideas, su coordinación y sobre todo considerando trabajar como una grupo de amigo a los cuales respecto, y en eso es donde mas he encontrado el valor de la empresa.</t>
  </si>
  <si>
    <t>Jun 1, 2017 3:00:58 PM</t>
  </si>
  <si>
    <t>Jun 1, 2017 3:57:53 PM</t>
  </si>
  <si>
    <t>soporte@cavasa.com.co</t>
  </si>
  <si>
    <t>Km 11 Via Cali - Candelaria</t>
  </si>
  <si>
    <t>El Carmelo, Candelaria</t>
  </si>
  <si>
    <t>http://surveygizmoresponseuploads.s3.amazonaws.com/fileuploads/330964/3446335/7-7c9ce9a5beeb94af90ee145953be3719_NUEVO_LOGO_CAVASA_01.jpg</t>
  </si>
  <si>
    <t>www.cavasa.com.co</t>
  </si>
  <si>
    <t>La Central de Abastecimientos del Valle del Cauca CAVASA, es una Sociedad Anónima de Economía Mixta, de Orden Departamental, del tipo de las Descentralizadas Indirectas. Esta situación, implica que por tener el Sector Público el 65.09% de sus Acciones y menos del 90%, se rige por las normas del Derecho Privado según Ley. Pertenece al sector inmobiliario y su actividad principal es el arrendamiento de locales para la comercialización de alimentos en el suroccidente del país. Dentro de los servicios que ofrece está la planta de compostaje y el sistema de información de precios y mercados. Nuestro principal objetivo es  ser una plataforma estratégica para la comercialización de alimentos contribuyendo a la seguridad alimentaria de la región.</t>
  </si>
  <si>
    <t>Nuestra empresa a perdido reconocimiento en el mercado como la Central Mayorista del Valle del Cauca, su ubicación es una amenaza que debemos contrarrestar con mejores oportunidades dentro de las instalaciones ofreciendo servicios complementarios y apoyando la labor de comercialización de los comerciantes que se encuentran actualmente y atraer nuevos.</t>
  </si>
  <si>
    <t>Necesitamos constituir un proyecto que nos permita buscar comunicar los servicios de la Central Mayorista, apoyar a los comerciantes actuales con servicios innovadores, atraer inversionistas que hagan procesos de transformación.</t>
  </si>
  <si>
    <t>Son Agricultores y comercializadores mayoristas de alimentos. Las ventas potenciales de este grupo son $110.000.000 mensuales en arrendamientos.</t>
  </si>
  <si>
    <t>Galeria Santa Elena Galeria El Porvenir Parque Industrial la Nubia Almacenes de Cadena</t>
  </si>
  <si>
    <t>CAVASA alberga 400 comerciantes mayoristas de perecederos, tenemos instalaciones amplias, limpias y seguras, para el desarrollo del mercado mayorista, somos la plataforma de negocios agroalimentarios del suroccidente colombiano</t>
  </si>
  <si>
    <t>Por arrendamiento de espacios.</t>
  </si>
  <si>
    <t>arredamiento de espacios comerciales</t>
  </si>
  <si>
    <t>Porcentaje de ocupacion</t>
  </si>
  <si>
    <t>$132,430,000.00</t>
  </si>
  <si>
    <t>Que podamos estructurar un proyecto de mercadeo que nos permita alcanzar los objetivos de crecimiento.  Igualmente poder modernizar la estructura organizacional de la empresa.</t>
  </si>
  <si>
    <t>Contador publico, gerente durante 30 años de la central mayorista. Economista especialista en mercadeo, asesora externa en gestión de proyectos. Tecnologo en Electronica, Calidad y proyectos.</t>
  </si>
  <si>
    <t>Luisa Jimena</t>
  </si>
  <si>
    <t>Sarmiento</t>
  </si>
  <si>
    <t>jimenasa@hotmail.com</t>
  </si>
  <si>
    <t>07/11/1977</t>
  </si>
  <si>
    <t>Harold</t>
  </si>
  <si>
    <t>Martinez Collazos</t>
  </si>
  <si>
    <t>09/27/1985</t>
  </si>
  <si>
    <t>Carlos Arturo</t>
  </si>
  <si>
    <t>Alomia Diaz</t>
  </si>
  <si>
    <t>gerenciageneral@cavasa.com.co</t>
  </si>
  <si>
    <t>12/03/1954</t>
  </si>
  <si>
    <t>Alianzas para la Innovación, Sistemas de Innovación– Cámara de Comercio de Cali</t>
  </si>
  <si>
    <t>nathalia.polanco@pypcreations.com</t>
  </si>
  <si>
    <t>Jun 2, 2017 12:38:24 PM</t>
  </si>
  <si>
    <t>Jun 5, 2017 10:36:44 AM</t>
  </si>
  <si>
    <t>INGENIERIA Y REPRESENTACIONES SAS</t>
  </si>
  <si>
    <t>GERENTE@INRESA.CC</t>
  </si>
  <si>
    <t>calle 41 N · 1 N 03</t>
  </si>
  <si>
    <t>http://surveygizmoresponseuploads.s3.amazonaws.com/fileuploads/330964/3446335/183-87932c9a4a0deaf76a53b2467ef81aaf_Logo.png</t>
  </si>
  <si>
    <t>www.inresa.com.co</t>
  </si>
  <si>
    <t>REPRESENTACION Y COMERCIALIZACION DE PRODUCTOS DE SEGURIDAD INDUSTRIAL Y DEL SECTOR ELECTRICO. MEDIDORES DE ENERGIA. FABRICACION DE CAJAS PARA MEDIDORES CONECTORES. EQUIPOS DE TRABAJO EN ALTURA. PROTECCION AL RIESSGO ELECTRICO.CALZADO PROFESIONAL DE SEGURIDAS.ELEMENTOS DE PROTECION PERSONAL. INSTLACION DE LINEAS DE VIDA ESTRUCTURALES. CAPACITACION EN TRABAJO SEGURO EN ALTURAS</t>
  </si>
  <si>
    <t xml:space="preserve">Recuperar el nivel de ventas que se tenia hace 7 años. rediseñar la estructura de la empresa, con el fin de definir como recuperar el nivel de ventas. posibilidad de fabricacion de algunos productos para sustituir importaciones </t>
  </si>
  <si>
    <t>rediseñando el plan de mercadeo, las estrategias del mercado, la estructura organizacional de la empresa, revisando los procesos y procedimientos del área comercial, definiendo productos a dejar de linea y encontrar productos que se puedan fabricar.revisar el nicho de mercado al cual le esta apuntando la empresa. mejorar los procesos.</t>
  </si>
  <si>
    <t>clientes actuales. Ecopetrol  cerrejón cerromatoso diaco sidoc epsa, chec ceo cedenar contratistas eléctricos constructoras. mercado potencial. constructoras grandes grandes ferreterías grandes industrias ingenios las ventas totaes de la comlpañia esatarian en 9 mil milllones</t>
  </si>
  <si>
    <t xml:space="preserve">3M Godoy enciso  fussand aspreseg perdono  epi capital honey </t>
  </si>
  <si>
    <t>tenemos una relación de mas de 500 ítems. la diferenciación que buscamos es la calidad, cumplimiento con normas, garantía, asesoría, servicio,</t>
  </si>
  <si>
    <t>ventas directas a muchos de los clientes, y presentación de licitaciones a todos los niveles.</t>
  </si>
  <si>
    <t>linea de proteccion al riesgo electrico</t>
  </si>
  <si>
    <t>$77,816,000.00</t>
  </si>
  <si>
    <t>$60,295,000.00</t>
  </si>
  <si>
    <t xml:space="preserve">QUE LA empresa se rediseñe, defina su mercado objetivo, reestructure su parte comercial y se proyecte al crecimiento en los próximos 10 años. </t>
  </si>
  <si>
    <t>Yo.  experiencia empresarial de 30 años, conocimiento en mercado, finanzas, administración y disposición al análisis y al cambio.  colaborador 1. experiencia en marketing digital, con conocimiento de las redes sociales y búsqueda de alternativas de mercado.  colaborador 2.  Administrador de empresas con experiencia y conocimiento en lo relacionado con procesos, procedimientos,, planeación y proyección administrativa de las empresas.</t>
  </si>
  <si>
    <t>LUIS HERNANDO</t>
  </si>
  <si>
    <t>GONZALEZ C</t>
  </si>
  <si>
    <t>gerente@inresa.cc</t>
  </si>
  <si>
    <t>05/13/1960</t>
  </si>
  <si>
    <t>Ana Milena</t>
  </si>
  <si>
    <t>Rosero M</t>
  </si>
  <si>
    <t>arosero@inresa.cc</t>
  </si>
  <si>
    <t>08/17/1967</t>
  </si>
  <si>
    <t>513luish@gmail.com</t>
  </si>
  <si>
    <t>un participante anterior</t>
  </si>
  <si>
    <t>Jun 2, 2017 2:56:40 PM</t>
  </si>
  <si>
    <t>Jun 8, 2017 6:15:03 PM</t>
  </si>
  <si>
    <t>dolcevicolo@gmail.com</t>
  </si>
  <si>
    <t>Clle 12A Oeste # 2A-50, Apto 504</t>
  </si>
  <si>
    <t>http://surveygizmoresponseuploads.s3.amazonaws.com/fileuploads/330964/3446335/183-c38cda559da4e0e7cd087713b6630101_Logo_1.jpg</t>
  </si>
  <si>
    <t>https://www.facebook.com/dolcevicolo/</t>
  </si>
  <si>
    <t>https://www.facebook.com/dolcevicolo/ Instagram: Dolce.Vicolo</t>
  </si>
  <si>
    <t>Ofrecemos a nuestros clientes/consumidores, la oportunidad de consentirse comiéndose un autentico Gelato Italiano en Colombia, sin tener la sensación de estar "pecando", pues nuestros gelatos son totalmente naturales y artesanales, con recetas y técnicas italianas que los hacen una experiencia agradable y una opción saludable a la hora de comerse un snack.  Somos una Gelatería Artesanal Italiana, partimos de recetas diseñadas exclusivamente por un maestro gelatero italiano, con insumos y equipos italianos, manteniendo la  exhibición como las gelaterías en Italia. Todos nuestros productos giran alrededor del gelato y las distintas presentaciones en las cuales se puede consumir, siendo la mas vendida el vaso de 2 sabores.  La fortaleza nuestra radica en la autenticidad de las recetas y la presentación de los gelatos, cuyo sabor y calidad cuentan con reconocimiento como Marca por parte de los clientes y por parte de la industria (Gelato World Tour Participant); en la gran variedad de sabores (mas de 65 recetas) y en la capacidad productiva cesante actualmente (ocupamos alrededor del 25% de nuestra capacidad).</t>
  </si>
  <si>
    <t>Bienestar y cuidado personal</t>
  </si>
  <si>
    <t>Proyecto Crecer 2.0</t>
  </si>
  <si>
    <t>La oportunidad nuestra es crecer en puntos de venta, aprovechando la capacidad productiva que tenemos, reduciendo las barreras de entrada para nuevos puntos de venta de gelaterías.   Este crecimiento se buscará a través de las Franquicias, proceso el cual ya se empezó a desarrollar formalmente para una correcta ejecución. Esto es una oportunidad de crecimiento para nosotros y de negocio para las personas que estén interesadas por las ventajas que ofrece.  Sin embargo, una de las barreras mas complejas de superar es lograr una correcta evolución de pequeña a mediana empresa.</t>
  </si>
  <si>
    <t>Las barreras de entrada para las Gelaterías es bastante alto dado el valor de los equipos requeridos y del conocimiento que se requiere para dar con un buen producto. Los helados artesanales se producen en un laboratorio, ya que las porciones de cada ingrediente son debidamente calculadas para garantizar un correcto balance de partículas solidas, liquidas y gaseosas; haciendo que cada sabor deba ser diseñado específicamente.  Todo este bagaje lo tenemos como nuestro mayor activo, y gracias a la capacidad productiva cesante, podemos ofrecer la oportunidad de ingresar al negocio, con costos de entrada mas accesibles y bajo una marca ya reconocida, con trayectoria y experiencia con los clientes.</t>
  </si>
  <si>
    <t>Actualmente tenemos 2 locales en el norte de Cali, con los cuales esperamos llegar a adultos jóvenes (20-40 años) del sector.  En 3 años esperamos contar con al menos 7 puntos de venta adicionales en Cali, los cuales varían en tamaño, pues una oportunidad de negocio son los puntos móviles ubicados estrategicamente (cines, parques o clubes).  Además esperamos tener presencia en ciudades principales cercanas (Palmira, Popayán, Armenia, Pereria y Manizales).  Las ventas mensuales esperadas promedio por punto de venta son $40 millones.</t>
  </si>
  <si>
    <t>Competencia Directa son las pocas gelaterías que hay actualmente (Fiore, Patti y 2 más), y ofrecen básicamente los mismos productos, teniendo nosotros unas diferenciaciones marcadas en términos de variedad de sabores y tipo de exhibición.  Competencia indirecta son aquellas ofertas de snacks saludables, pero no se consiguen</t>
  </si>
  <si>
    <t>Nuestra principal diferencia respecto a la competencia es la forma de exhibir nuestros helados. Las vitrinas que empleamos permiten que podamos exhibir los helados por encima del limite de las bandejas, pudiendo así lograr formas y decoraciones atractivas desde lejos para los clientes.  Otra diferencia es que nuestros helados, por el desarrollo de nuestra receta, son menos dulces que los de la competencia. Esto se evidencia no solo en el sabor de los mismos, sino también en que mientras ellos deben tener las vitrinas en promedio -15C, nosotros las debemos mantener a -9C (helados industriales manejan rangos hasta de -40C).  Las recetas son propias de cada heladería, y por ende el sabor es una propiedad subjetiva, sin embargo contamos con 11,000 seguidores en Facebook y mas de 2,000 en Instagram.  También estamos obteniendo registro Invima para poder llegar a otros mercados, y en este proceso poder demostrar con datos analizados, las bondades y beneficios teóricos de este tipo de productos. Hasta ahora ninguna gelatería tiene Registro Invima.</t>
  </si>
  <si>
    <t>Actualmente los ingresos provienen de la venta al detal de los helados que nosotros producimos. Buscamos evolucionar hacia un modelo de proveeduría de los helados de nuestra marca a puntos de venta franquiciados; mas los ingresos correspondientes al modelo de franquicias.</t>
  </si>
  <si>
    <t>Vaso de 4Oz de gelato</t>
  </si>
  <si>
    <t>$2000</t>
  </si>
  <si>
    <t>-$82,340,164.00</t>
  </si>
  <si>
    <t>$8,900,000.00</t>
  </si>
  <si>
    <t>Nuestra mayor expectativa es lograr una guía y acompañamiento en el proceso de crecer de pequeña a mediana empresa. Otras expectativas son la asesoría en cuanto al manejo del negocio desde el punto de vista comercial, operacional y de posicionamiento en el mercado y frente a la competencia.</t>
  </si>
  <si>
    <t>Somos adultos entre los 37 y 42 años, profesionales (4 Ingenieros y 1 Fisioterapeuta) y con diversas experiencias laborales. De los 5, solo yo estoy dedicado al 100% a la empresa, siendo empleado de la misma, hay 3 socios que tienen cargos gerenciales en empresas multinacionales y la quinta persona es independiente con otros negocios adicionales a este.  Somos todos familia, y además de las continuas veces que nos reunimos por situaciones familiares, a través del chat mantenemos conectados con los temas de la empresa. Usamos este mecanismo para debates sencillos y toma de decisiones que no requieran reuniones especiales.</t>
  </si>
  <si>
    <t>Juan Pablo</t>
  </si>
  <si>
    <t>Jaramillo Gutierrez</t>
  </si>
  <si>
    <t>01/10/1978</t>
  </si>
  <si>
    <t>Claudia</t>
  </si>
  <si>
    <t>Zubieta</t>
  </si>
  <si>
    <t>zubiet@hotmail.com</t>
  </si>
  <si>
    <t>08/15/1978</t>
  </si>
  <si>
    <t>Maria Isabel</t>
  </si>
  <si>
    <t>Mejia</t>
  </si>
  <si>
    <t>mimdc77@yahoo.com</t>
  </si>
  <si>
    <t>10/19/1977</t>
  </si>
  <si>
    <t>Las ventas proyectadas 2018 incluyen la apertura en enero de un tercer local propio, y de 2 locales adicionales bajo la figura de la franquicia.</t>
  </si>
  <si>
    <t>Maria Alexandra Osorio</t>
  </si>
  <si>
    <t>contacto@mariamariacol.com</t>
  </si>
  <si>
    <t>Jun 2, 2017 6:06:44 PM</t>
  </si>
  <si>
    <t>Jun 30, 2017 9:11:19 AM</t>
  </si>
  <si>
    <t>GRUPO MODA VISUAL SAS</t>
  </si>
  <si>
    <t>juanse2589@gmail.com</t>
  </si>
  <si>
    <t>Calle 4 no 38D 38, segundo piso</t>
  </si>
  <si>
    <t>http://surveygizmoresponseuploads.s3.amazonaws.com/fileuploads/330964/3446335/183-adc200a25e1d118c6fc03cebd26b0f22_logos-01.jpg</t>
  </si>
  <si>
    <t>www.frankpiercestore.com</t>
  </si>
  <si>
    <t>https://www.instagram.com/frank_pierce/ https://www.facebook.com/frankpiercestore/</t>
  </si>
  <si>
    <t>Grupo Moda Visual es una empresa Caleña creada en el 2012 por dos emprendedores que vieron la oportunidad de crear una marca de moda masculina de la categoría casual sport (única a nivel nacional) en vista a una creciente demanda del mercado masculino por este tipo de estilo que había llegado al país por marcas como Zara, Massimo dutty etc. Para atender esa demanda creamos la marca "Frank Pierce"; que además tiene capacidad para ser internacionalizada, por que sus propuestas se basan en la moda internacional y su carácter, personalidad y lenguaje es universal.  Hoy en día Frank Pierce es una marca de moda, especializada en el diseño, confección y distribución de prendas de vestir y accesorios masculinos de última tendencia. Altamente reconocida por su peculiar interés comercial que ofrece la moda mundial, diseños de alta calidad y atención al detalle. Aquellos que confían en la inquebrantable aproximación a la moda de Frank, resaltan su calidad y su cierto tacto por entregar ese algo fuera de lo convencional. Nuestro producto estrella es la linea de camisas, pues desde un inicio fuimos consistentes con la oferta y los diseños innovadores nos diferencian de la competencia.</t>
  </si>
  <si>
    <t>Fortalecimiento de las capacidades institucionales de la Fundación Bavaria y organizaciones aliadas, para la aceleración de empresas con potencial de Crecimiento Rápido, Rentable y Sostenido –CRRS-, pertinentes con el desarrollo socioeconómico del Departamento del Valle del Cauca. Fundacion Bavaria y SAJE / ALDEA- Innpulsa Colombia Ganadores Reto 3</t>
  </si>
  <si>
    <t xml:space="preserve">La marca satisface la necesidad que tienen los hombres de sentirse seguros a la hora de vestir y son hombres que quieren establecer cambios en su vida, sus motivaciones giran en torno a mantener y progresar en su empleo. Debido a su edad tienen miedo a sentirse y verse viejos o desactualizados. Estos hombres deben enfrentarse a estas situaciones del día a día.. Frank Pierce busca empoderar a los hombres brindándoles la sensación de seguridad a través de todas las categorías de productos desde prendas hasta accesorios. Queremos que nuestros clientes saquen la mejor versión de si mismos.  Nuestros looks se adaptan a las diferentes necesidades de nuestros clientes, desde una tarde soleada en la playa, hasta una junta directiva.  </t>
  </si>
  <si>
    <t xml:space="preserve">Frank Pierce no solo vende ropa masculina, nos concentramos en ofrecer un estilo de vida a través de nuestras identidad de marca y experiencia en el punto de venta, que sumado a productos de excelente calidad y  hormas especialmente desarrolladas para el mercado colombiano crean nuestra propuesta de valor única . Estudiamos e interpretamos la tendencia mundial para ofrecer productos modernos y acordes a las necesidades del mercado. La experiencia que transmite la marca por medio de sus canales on-line y off-line, a logrado cautivar el mercado debido a su innovación de concepto que incluye temas como asesoría de compras personalizada (personal shopper), bar abierto para nuestros clientes (open bar) y próximamente barbería al estilo "Gentleman". </t>
  </si>
  <si>
    <t xml:space="preserve">Nuestros clientes actuales son los hombres en Cali su mayoría casados y con un hijo. De estrato socio económico medio bajo (3), medio (4), medio alto (5) y alto (6) en la ciudad de Cali,que representa el 46.9% de la población caleña distribuidos en 12 comunas y 206 barrios, sectores y urbanizaciones. Teniendo en cuenta nuestro nivel de precios, en estos cuatro estratos sociales se encuentra concentrado la mayor cantidad de hombres que podrían adquirir nuestros productos, su valor en cifras estaría cercano a 224332 habitantes. Anualmente solo atendemos 1,33% del mercado 12000 unidades (valor comercial $960.000.000),Sabiendo que en promedio cada persona consume $319.381 anuales (Según El observatorio de moda Inexmoda-Raddar) para un mercado anual de $71.647.378.492.   </t>
  </si>
  <si>
    <t xml:space="preserve">La competencia directa son marcas como Arturo Calle, Jon Sonen, Chevignon, Carlos Nieto, Zara, Massimo Dutti, Renzo, Victor y Velez.  Estas marcas ofrecen un catalogo con algunas similitudes, aunque no comparten el mismo concepto y estilo de vida que ofrece Frank Pierce. La experiencia que ofrecen en punto de venta los cometidores es muy diferente pues no integra los servicios adicionales que tenemos (open bar gratuito, personal shopper y barbería próximamente) </t>
  </si>
  <si>
    <t xml:space="preserve">Somos una empresa en constante crecimiento por encima de la media del sector que crece al 10%, nosotros crecemos por encima del 100% desde que iniciamos. Esto se debe al conocimiento claro del negocio, la preparación y constante búsqueda de la mejor versión de cada uno de los integrantes de la compañía hace que a pesar de ser una empresa pequeña podemos competir mano a mano con grandes del mercado.  De nada sirve una buena vestimenta para cada ocasión si no saben como exhibirla y  el modo correcto de comportarse en ella al momento de dar una buena impresión. Por esto ofrecemos gratuitamente servicios que capaciten al hombre a ser un caballero desde adentro (emociones, energía, mentalidad), hasta afuera (vestimenta, gestos corporales, cuidado personal). Esta capacitación la brindamos por medio de especialistas en asesoría, guías, infografias y tutoriales (digitales)  en artículos escritos, vídeos y podcast que tratan estos temas. Realmente nos enfocamos en crear el espacio ideal para el hombre moderno, queremos consentir a nuestros clientes y por eso ofrecemos un espacio agradable donde pueden encontrar todo lo que necesitan para verse bien acompañados de servicio de bar gratuito y próximamente servicios de estética con nuestra barbería.   </t>
  </si>
  <si>
    <t xml:space="preserve">El mayor flujo de ingresos es por ventas directas a través de nuestra tienda física en Cali, seguido de las ventas al por mayor de nuestros clientes a nivel nacional. También tenemos tres concesiones, dos en Cali en el cc Chipichpae y en cc Centenario, y una en Medellin.  Realizamos algunas ventas online a través de nuestra tienda y de otras paginas como Linio. La empresa también ha desarrollado negocios de dotación, producciones para algunas marcas y ahora estamos por lanzar una plataforma para comercializar asesorías personalizadas. Actualmente tenemos interesados en abrir franquicias en la ciudad de México, y representaciones para distribuir en países como Bolivia. </t>
  </si>
  <si>
    <t>Camisas para hombre</t>
  </si>
  <si>
    <t>$38000</t>
  </si>
  <si>
    <t>$10,000,000.00</t>
  </si>
  <si>
    <t>$20000000</t>
  </si>
  <si>
    <t>$90,000,000.00</t>
  </si>
  <si>
    <t>$20,000,000.00</t>
  </si>
  <si>
    <t>Las expectativas de Grupo Moda Visual siempre son altas frente a los programas que participamos y ponemos siempre el mismo empeño por ganar o simplemente sacar el mejor provecho de cada experiencia. En este momento buscamos toda ayuda que nos haga crecer como empresas y como personas, queremos sacar esta empresa adelante porque sabemos del potencial que tiene y ademas sabemos que el valle es capaz de tener una empresa lider del mercado masculino asi somo ya tiene una del femenino. Buscamos una red de contactos comerciales, dentro de tres meses tendremos un plan de crecimiento solido construido desde la experiencia y por dos entidades externas de gran trayectoria lo cual hace que sea un plan de crecimiento muy atractivo para inversionistas, bancos, red de prendimientos y demás.</t>
  </si>
  <si>
    <t xml:space="preserve">Juan Sebastian Salazar y Felipe Bastidas son dos emprendedores caleños, de 28 años, que se conocieron en la universidad estudiando economía y negocios internacionales en universidad Icesi.  Después de realizar sus practicas empresariales y conocer un poco mundo textil y de la moda, identificaron una oportunidad de negocio para lo cual deciden asociarse para darle vida Frank Pierce en el 2013. Juan Sebastian Salazar aprovecho su experiencia de dos años adquirida en la empresa STF GROUP, en las áreas de compras y comercio exterior, y puso todo ese conocimiento y contactos al servicio del proyecto, situación que beneficio los inicios al abrir puertas  y conocer un poco sobre el complejo mundo textil. Actualmente se desempeña como Gerente General y representante legal, liderando el área comercial y en la gestión constante el crecimiento sostenido y rentable de la compañia. Felipe Bastidas quien se desempeña como Gerente de Operaciones y de marca con experiencia de mas de 5 años en la industria, con conocimientos técnicos y empíricos sobre las operaciones productivas de la empresa y con gran capacidad creativa para interpretar tendencias y proponer ideas tanto de diseño como comerciales y de mercadeo. </t>
  </si>
  <si>
    <t>SALAZAR ROSERO</t>
  </si>
  <si>
    <t>comercial@frankpiercestore.com</t>
  </si>
  <si>
    <t>06/25/1989</t>
  </si>
  <si>
    <t>Felipe</t>
  </si>
  <si>
    <t>Bastidas</t>
  </si>
  <si>
    <t>felipebastidas510@gmail.com</t>
  </si>
  <si>
    <t>10/05/1989</t>
  </si>
  <si>
    <t>Jolly Joker</t>
  </si>
  <si>
    <t>Andres Luna</t>
  </si>
  <si>
    <t>andresluna@clownaman.com</t>
  </si>
  <si>
    <t>Jun 2, 2017 6:17:17 PM</t>
  </si>
  <si>
    <t>Jun 2, 2017 10:12:37 PM</t>
  </si>
  <si>
    <t>Bocados Tacos y Burros del Valle</t>
  </si>
  <si>
    <t>bocadoscali@hotmail.com</t>
  </si>
  <si>
    <t>Calle 42 # 81 - 09</t>
  </si>
  <si>
    <t>http://surveygizmoresponseuploads.s3.amazonaws.com/fileuploads/330964/3446335/19-af8243c9f0640479aad99af2dadb2b72_LOGO_BOCADOS.png</t>
  </si>
  <si>
    <t>En proceso</t>
  </si>
  <si>
    <t>https://www.facebook.com/bocadostacosyburrosvallunos/?ref=settings</t>
  </si>
  <si>
    <t>BOCADOS, Tacos y Burros Vallunos es un concepto de comida fusión, enfocado a exaltar de manera diferente e innovadora nuestra cultura gastronómica con ingredientes típicos de la Región del Valle del Cauca.  Queremos demostrar que nuestra comunidad genera valor en la sociedad, por eso ofrecemos un concepto diferenciador que nos permite crear productos de diversos tamaños, con variedad de ingredientes saludables y exquisitos a un costo favorable para el consumidor final y saliendo de la monotonía de las comidas que comúnmente se encuentran en el mercado.</t>
  </si>
  <si>
    <t>Restaurantes servicios a la mesa</t>
  </si>
  <si>
    <t>La oportunidad de negocio que tiene mi empresa Bocados es la distribución y venta de insumos para los 5 puntos de servicio que tiene la marca, de los cuales 4 son franquicias, de igual manera ser una solución para pequeños y/o medianos negocios externos, y brindar un respaldo para la venta de mas franquicias dentro y fuera de la Región del valle del Cauca.</t>
  </si>
  <si>
    <t>Implementar la planta de producción, acopio, distribución, oficinas y optimizar el espacio con otro punto de servicio, toda vez que en la actualidad contamos con 5 puntos de servicio donde 4 son franquicias, y de este modo garantizar con respaldo de la marca la venta de mas franquicias dentro de la Región del Valle y en otras Regiones del País, llevando nuestra gastronómica Vallecaucana en un concepto diferente de comida fusión, siendo un negocio rentable por venta de insumos en la misma marca, venta de franquicias y así mismo visualizarnos como una solución de unidades de producción a pequeños y medianos negocios en el mercado local.</t>
  </si>
  <si>
    <t xml:space="preserve">Clientes actuales: Sector residencial, industrial, educativo, comercial donde se encuentran ubicados los 5 puntos de venta.  El mercado potencial de Bocados Tacos y Burros del Valle en la ciudad de Cali es de 735.334 personas para el año 2018, esto comprende hombres y mujeres entre los 15 y 60 años de edad de estratos medio – bajo a alto.  Las ventas de Bocados, Tacos y burros Vallunos se establecen para el primer año en aproximadamente $226.827.000 al vender 2790 productos al mes. </t>
  </si>
  <si>
    <t xml:space="preserve">Análisis de la competencia:   La Areperia; Arepas rellenas con variedad de ingredientes. Butacos; Buffet Mexicano  Boquitezo; Productos presentados en tortillas con variedad de ingredientes. </t>
  </si>
  <si>
    <t>1. El componente innovador es brindar a los Clientes actuales y potenciales un concepto de comida fusión de tacos y burros resaltando los ingredientes típicos de la gastronomía del Valle del Cauca (chontaduro, camarones, plátano maduro, chicharrón, entre otros) y combinaciones de acompañantes y salsas como (moneditas de plátano y nachos con hogao, queso cheddar, guacamole). 2. Se busca innovar ofreciendo una alternativa al alcance de personas que quieran emprender su propio negocio en un modelo de micro-franquicias de Bocados ya estipulados con una estructura administrativa, operativa, servicio y comercial, buscando el apoyo de entidades públicas, privadas y mixtas donde quede inscrito el proyecto y las perdonas lo puedan desarrollar.  3. Ampliación de la carta menú de desayunos con los ingredientes actuales anteriormente mencionados con una propuesta de combinación y presentación en burros de omeletts, los cuales ya se realizaron pruebas con el Profesional de Gastronomía. 4. También ofrecemos ingredientes y preparaciones saludables, con proveedores de buena calidad.  5. Ofrecemos diferentes tamaños y presentaciones a un costo favorable.   6. Líneas de productos adaptables a cualquier tiempo de comida.</t>
  </si>
  <si>
    <t>Venta directa; es decir que cada punto de servicio genera ventas por los productos ofrecidos.</t>
  </si>
  <si>
    <t>Linea de burros</t>
  </si>
  <si>
    <t>$2900</t>
  </si>
  <si>
    <t>$4,200,000.00</t>
  </si>
  <si>
    <t>Las expectativas con el programa Valle Impacta, son que la Empresa Bocados Tacos y Burros del Valle obtenga un crecimiento y sostenimiento en el tiempo de posicionamiento de marca como un concepto de comida fusión que resalta la gastronomía del Valle de manera innovadora, incrementar ventas, empleos, aperturas de nuevos puntos, implementacion de estrategias, alianzas, ampliación de red en contactos, generar buena rentabilidad, capacitaciones.</t>
  </si>
  <si>
    <t xml:space="preserve">Angello Andres Altamirano Leguizamo  Especialista en Finanzas y Administración Pública, Administrador de Empresas, Diplomado en Alta Gerencia, Profesional en Ciencias Militares con Especialización de Ingeniero Militar, Oficial del Ejército en uso de buen retiro, Curso Oficial Profesional de la Reserva.  Auditor Interno Norma Internacional BASC (04:2012), Acreditación como Consultor en Seguridad, Inspección de Contenedores y Vehículos de Carga V-2008.  Cuento con experiencia previa en la creación de negocios y en cargos Gerenciales, Directivos y Jefatura de Áreas en empresas de servicios.  Angélica Niño Ramirez  Nutricionista Dietista especialista en Gerencia en Salud Ocupacional con experiencia en implementación de Sistemas de Gestión, Interventorias y operación de servicios de alimentos.  </t>
  </si>
  <si>
    <t>Angello Andres</t>
  </si>
  <si>
    <t>Altamirano Leguizamo</t>
  </si>
  <si>
    <t>05/02/1983</t>
  </si>
  <si>
    <t>Angélica María</t>
  </si>
  <si>
    <t>Niño Ramírez</t>
  </si>
  <si>
    <t>01/20/1983</t>
  </si>
  <si>
    <t>Dentro de la proyección del proyecto esta: a) la ampliación de la carta menú el público cuente con opciones de desayunos, almuerzos y cenas en el concepto de comida fusión Tacos y Burritos Vallunos, así mismo mejorar la gestión de marketing; b) La venta de franquicias a mediano plazo con una estructura contable, jurídica, administrativa y operacional, montajes de nuevos puntos de servicio y ventas alternas, el cual deberá ser dotado desde un centro de acopio y así garantizar la continuidad del negocio y oportunidades laborales, sociales y económicas.</t>
  </si>
  <si>
    <t>Carnes Frías Calimas</t>
  </si>
  <si>
    <t>Jhon Muriel</t>
  </si>
  <si>
    <t>info@carnesfriascalimas.com</t>
  </si>
  <si>
    <t>Jun 3, 2017 9:31:23 AM</t>
  </si>
  <si>
    <t>Jun 3, 2017 10:32:10 AM</t>
  </si>
  <si>
    <t>Ingecol PFV Ltda.</t>
  </si>
  <si>
    <t>ingecoltd@hotmail.com</t>
  </si>
  <si>
    <t>Cra. 40 N. 33 - 35</t>
  </si>
  <si>
    <t>Palmira</t>
  </si>
  <si>
    <t>http://surveygizmoresponseuploads.s3.amazonaws.com/fileuploads/330964/3446335/184-bc57b78a952a9111e3eca1acb96758e1_LOGOTIPO_INGECOL_PFV.jpg</t>
  </si>
  <si>
    <t>www.ingecolpfv.com</t>
  </si>
  <si>
    <t xml:space="preserve">Procesos agroindustriales y logísticos Transporte de personal </t>
  </si>
  <si>
    <t>Obtención y suministro de personal</t>
  </si>
  <si>
    <t>Bioenergía</t>
  </si>
  <si>
    <t>Tener de la oportunidad de ofrecer nuestros servicios en el departamento del Valle en la parte logística</t>
  </si>
  <si>
    <t>Ofreciendo personal altamente calificado para esta área</t>
  </si>
  <si>
    <t xml:space="preserve">Bioenergy SAS Rio Paila - Castilla Manuelita SA Rio Paila Agricola El mercado potencial es la logistica y las ventas pueden ser anuales de $600 millones </t>
  </si>
  <si>
    <t>Perfiles Dinamicos Adecco Listos Sertempo Ellos ofrecen personal en la parte de logistica</t>
  </si>
  <si>
    <t xml:space="preserve">Calidad Compromiso Cumplimiento  Garantía  </t>
  </si>
  <si>
    <t>Suministro de personal</t>
  </si>
  <si>
    <t>$690,257,000.00</t>
  </si>
  <si>
    <t>$837,901,000.00</t>
  </si>
  <si>
    <t>Darnos a conocer a nivel departamental</t>
  </si>
  <si>
    <t xml:space="preserve">Universitarios Gran potencial Gerencial Financiero Gestion Humana </t>
  </si>
  <si>
    <t>Pedro Felipe</t>
  </si>
  <si>
    <t>Vargas Quintero</t>
  </si>
  <si>
    <t>05/26/1968</t>
  </si>
  <si>
    <t>Hernando</t>
  </si>
  <si>
    <t>Mantilla Mejia</t>
  </si>
  <si>
    <t>hernando.mantilla@ingecolpfv.com</t>
  </si>
  <si>
    <t>03/28/1969</t>
  </si>
  <si>
    <t>Ingrid</t>
  </si>
  <si>
    <t>Buitrago</t>
  </si>
  <si>
    <t>ingrid.buitrago@ingecolpfv.com</t>
  </si>
  <si>
    <t>07/07/1985</t>
  </si>
  <si>
    <t>Jun 5, 2017 11:09:49 AM</t>
  </si>
  <si>
    <t>Jun 27, 2017 12:09:39 PM</t>
  </si>
  <si>
    <t>ORIGEN INGENIERIA S.A.S</t>
  </si>
  <si>
    <t>proyectos@origeningenieria.com</t>
  </si>
  <si>
    <t>cra 46 a 12b67 oficina 301</t>
  </si>
  <si>
    <t>http://surveygizmoresponseuploads.s3.amazonaws.com/fileuploads/330964/3446335/7-f46bfa55079e025eff789a1b4c46c1b5_logo.jpg</t>
  </si>
  <si>
    <t>www.origeningenieria.com</t>
  </si>
  <si>
    <t>https://www.facebook.com/origeningenieria/?ref=aymt_homepage_panel</t>
  </si>
  <si>
    <t>origen ingenieria es una origanizacion vallecaucana, formada por un grupo de colaboradores que presta servicios diseño intreventoria y ejecucion de proyectos en las areas de tecnologia y electricidad,  contamos con una linea de negocios en linea para venta  por  nuestro portal web.</t>
  </si>
  <si>
    <t>en portunidad de negocio, afianzar y adquirir nuevos conomicientos de marketing digital, tenemos un problema es la infraestructura humana que se queda corta en ocasiones para dar frente a los proyectos nuevos generados por la pate comercial</t>
  </si>
  <si>
    <t>actualmente, el problema de infrestructura tenemos varios metodos, con contratista indirectos que nos ayudan a prestar los servicios, en la parte comercial buscamos outsourcing que nos ayude a balancear el flujo de caja y ahora la linea nueva de marketing digital para tener clintes de consumo masivo</t>
  </si>
  <si>
    <t>manejamos varios segmentos y nichos.  empresas del estado, corporaciones, aeropuertos, terminales de trasnporte, segmentos pymes y microempresas, sector contructivo y arquitectonico, y ahora el segmento de mercadeo en linea para clientes de consumo masivo</t>
  </si>
  <si>
    <t>nuetras competencia directas son empresas integradoras y de ingenieria que ofrecen servicios similares.</t>
  </si>
  <si>
    <t>somos diferenciadores, a   los demas ya que ofrecemos una muy eficiente asesoria a nuestros clientes, contamos con una linea directa de relacionamiento con nuestros cliente  esto nos ha ido afianzando y abriendo nuevas puertas.</t>
  </si>
  <si>
    <t xml:space="preserve">ventas directas, ventas online, ariiendos de equipos, asesorias </t>
  </si>
  <si>
    <t>servicios electricos</t>
  </si>
  <si>
    <t>$195,228,476.00</t>
  </si>
  <si>
    <t>$16,000,000.00</t>
  </si>
  <si>
    <t>lograr afianzar nuestra impresa tanto comercial, como operativamnete para que se vuelva atractiva para inversionistas</t>
  </si>
  <si>
    <t>en nuestra empresa se maneja en empredendor nativo en este caso es mi socio, el empredendor empresario que es mi perfii, y el grupo de inmovacion que es mi hijo</t>
  </si>
  <si>
    <t>javier</t>
  </si>
  <si>
    <t>valencia calderon</t>
  </si>
  <si>
    <t>12/14/1972</t>
  </si>
  <si>
    <t>eladio</t>
  </si>
  <si>
    <t>vargas</t>
  </si>
  <si>
    <t>eladiovargas@hotmail.com</t>
  </si>
  <si>
    <t>12/15/1972</t>
  </si>
  <si>
    <t>francisco</t>
  </si>
  <si>
    <t>javier valencia</t>
  </si>
  <si>
    <t>mercadeo@origeningenieria.com</t>
  </si>
  <si>
    <t>09/09/2009</t>
  </si>
  <si>
    <t>ninguna</t>
  </si>
  <si>
    <t>Jun 5, 2017 11:38:02 AM</t>
  </si>
  <si>
    <t>Jun 29, 2017 1:20:33 PM</t>
  </si>
  <si>
    <t>SOUVENIR MARKETING PROMOCIONAL SAS</t>
  </si>
  <si>
    <t>contabilidad@souvenirltda.com</t>
  </si>
  <si>
    <t>CALLE 5C # 26 - 37</t>
  </si>
  <si>
    <t>http://surveygizmoresponseuploads.s3.amazonaws.com/fileuploads/330964/3446335/130-82e54b1d8da49450813835e6d9a96797_LOGO_SOUVENIR.png</t>
  </si>
  <si>
    <t xml:space="preserve">facebook </t>
  </si>
  <si>
    <t xml:space="preserve">Comercialización  y distribución de productos publicitarios y promocionales, asesoramos  y acompañamos a nuestros clientes en el proceso de desarrollo de marca ofreciendo productos novedosos y de excelente calidad para sus campañas promocionales, ofrecemos productos de confección y manufactura, productos promocionales nacionales e importados, con marcación tampografia, serigrafía, sticker, transfer, sublimación, digital, screen, bordados, láser  </t>
  </si>
  <si>
    <t>productos promocionales con diseño excluviso</t>
  </si>
  <si>
    <t>El proyecto actual de la empresa, es expandir nuestros productos manufacturados como maletines, cartucheras, estuches, organizadores, tulas, entre otros, en puntos de almacenes de cadena, empezando a nivel local y proyectándonos a nivel nacional, la actividad principal de nuestra compañía es la fabricación y comercialización de productos publicitarios y promocionales, pero a través del tiempo hemos adquirido fortalezas en nuestros productos manufacturado, los cuales son innovadores , con diseños muy creativos y de excelente calidad aún muy buen precio, lo que nos ha diferenciado de nuestra competencia, igualmente seguir extendiendo nuestro negocio de productos publicitarios y promocionales a nivel nacional, enfocando nuestra experiencia  en empresas multinacionales y medianas empresas. Más que un servicio al cliente nosotros prestamos una atención personalizada.</t>
  </si>
  <si>
    <t xml:space="preserve">Trabajaremos en mejorar nuestra capacidad resolutiva, mejorando nuestros procesos cada día, logrando procesos costo-eficientes, que agreguen valor a nuestras partes de interés, para ello afinaremos nuestro modelo de negocio, reacomodándolo para trabajar con productos de línea confeccionados para comercialízalos en almacenes de cadena, igualmente una mayor oportunidad de respuesta a los requerimientos de nuestros clientes actuales de Marketing Promocional, de tal manera que estos se encuentren satisfechos, Iniciaremos proceso fortalecimiento de la calidad de nuestros procesos mediante la creación de una cultura de servicio, trabajo en equipo, con personal comprometido y calificado, fortaleciendo el departamento de ventas con el ingreso de nuevas ejecutivas de cuenta en la ciudad de Cali y Bogota.  </t>
  </si>
  <si>
    <t>En cuanto a nuestros productos de Marketing Promocional, el mercado potencial son las empresas multinacionales y medianas empresas, igualmente estamos extendiendo nuestro modelo de negocio y concentrando nuestra fuerza comercial con nuevas Ejecutivas de Cuenta en empresas ubicadas en Medellín y Bogota tales como (Leonisa, Grupo Nutresa, Familia, Exxon Mobil, Laboratorios Merck, entre otros), ofreciendo una gran variedad e innovación de artículos publicitarios y promocionales que van a la vanguardia para cubrir las  necesidades en sus campañas publicitarias. Para nuestro nuevo proyecto de tiendas de regalos queremos enfocarnos en ventas por internet ofreciendo material confeccionado para cubrir necesidades de detalles en fechas especiales, igualmente nos enfocamos en los detalles de las fiestas infantiles</t>
  </si>
  <si>
    <t>Nuestros competidores directos son empresas de productos publicitarios y promocionales a nivel nacional: (CREAR PUBLICITARIO, PROMOFORMA, PROIMPO, entre otras) pero la competencia que más nos afecta, son personas informarles que no cuentan con un registro de Cámara de Comercio  y que por esta informalidad manejan precios notablemente bajos comparados con el mercado, pues nuestra compañía está legalmente constituida, presentamos excelente manejo en nuestra parte tributaria y todos los asuntos legales con el personal; lo que hace que nuestros precios no se asimilen a estas personas, igualmente nuestros clientes se podrían convertir en nuestra competencia al importar directamente de la china</t>
  </si>
  <si>
    <t>Nuestra forma de afrontar esta situación es con innovación y productos diferenciales creados exclusivamente para cada cliente y personalizados,  ofreciendo productos de excelente calidad y atención personalizada, lo que nos diferencia notablemente es nuestras ideas innovadoras y diferentes. Pues nuestros clientes no solo buscan  productos de buena calidad y bajos precios, sino también que se les brinde una buena atención, que se les trate con amabilidad, que se les haga sentir valorados e importantes,  pues un trato amable puede ser motivo suficiente para que un cliente  nos elija antes que a la competencia. más que un servicio al cliente nosotros prestamos una atención personalizada, nuestras soluciones se complementan con una gama de productos no estandarizados v.s. al comercio, hechos a la medida de nuestros clientes, complementariamente se brinda un asesoramiento comercial directo que brindan una mejor rentabilidad a nuestros clientes</t>
  </si>
  <si>
    <t>Los ingresos de la compañía son por las ventas directas a nuestros clientes de los artículos publicitarios y promocionales</t>
  </si>
  <si>
    <t>en general los productos publicitarios y promocionales que se asesoramos para las campañas publicitarias</t>
  </si>
  <si>
    <t>$2540</t>
  </si>
  <si>
    <t>$6,450,689.00</t>
  </si>
  <si>
    <t>$26,000,000.00</t>
  </si>
  <si>
    <t>Souvenir marketing es una empresa que lleva más de 13 años, contando con una amplia experiencia en el mercado de productos publicitarios y promocionales,  a pesar de nuestra dedicación y experiencia en nuestro modelo de negocio, somos conscientes que debemos estar atentos y preparados para los cambios a los que se ha venido enfrentando el país los cuales nos pueden perjudicar si no estamos bien preparados y aplicamos los cambios necesarios , hasta el momento nuestra compañía no ha buscado apoyo de instituciones gubernamentales como es la cámara de comercio, pero vemos que es necesario estar enterados y aprovechar al máximos el apoyo que brindan a las pequeñas y medianas empresas para poder enfrentar estas situaciones a nivel económico, tecnológico, social y cultural. Igualmente nuestras expectativas es fortalecer nuestro modelo de negocio, mediante apoyo financiero inteligente  y mentorias en planeación estratégica, poder acceder a espacios de capacitación, acompañamiento y herramientas que nos apoyen a aprovechar mejor nuestro negocio.</t>
  </si>
  <si>
    <t>SOUVENIR MARKETING PROMOCIONAL SAS, es una compañía reconocida a nivel nacional por ofrecer a sus clientes productos publicitarios y promocionales de excelente calidad,  somos una empresa integrada por un equipo de profesionales, que han reunido sus conocimientos, experiencia profesional y el Know-how en el mercado del Marketing promocional, para ofrecer a sus clientes novedosos artículos y campañas promocionales. Nuestra compañía está enfocada en la satisfacción de las necesidades y expectativas de los clientes y el fortalecimiento de su participación en el mercado a través de una adecuada gestión comercial, soportada en un  excelente  equipo  humano capacitado y comprometido con el logro de los objetivos que busca el mejoramiento continuo de los procesos. Las áreas de negocios de nuestra compañía brindan productos y soluciones innovadoras y sostenibles para mercados a nivel global; más que ofrecer nuestros productos brindamos soluciones para las necesidades y requerimientos de nuestros clientes. Nuestras soluciones se complementan con una gama de productos no estandarizados V.S. al comercio, hechos a la medida de nuestros clientes, complementariamente se brinda un asesoramiento comercial directo que brindan una mejor rentabilidad a nuestros clientes.</t>
  </si>
  <si>
    <t>Luz Adriana</t>
  </si>
  <si>
    <t>Alvarez Mejia</t>
  </si>
  <si>
    <t>luzadriana@souvenirltda.com</t>
  </si>
  <si>
    <t>11/24/1974</t>
  </si>
  <si>
    <t>Jun 5, 2017 2:45:05 PM</t>
  </si>
  <si>
    <t>Jun 9, 2017 10:07:24 AM</t>
  </si>
  <si>
    <t>ACCESS TECH S.A.S.</t>
  </si>
  <si>
    <t>gerencia@accesstechsas.com</t>
  </si>
  <si>
    <t>Calle 19 Norte # 2N - 29 Of 2102A</t>
  </si>
  <si>
    <t>http://surveygizmoresponseuploads.s3.amazonaws.com/fileuploads/330964/3446335/7-3196f7c8d349402a76ad08882c21e263_logo-acces-tech.jpg</t>
  </si>
  <si>
    <t>www.accesstechsas.com</t>
  </si>
  <si>
    <t>Empresa de Telecomunicaciones Administradora de la Red de fibra optica e Infraestructura del MIO en Cali. Ofrecemos WiFi gratuito en 50 estaciones del MIO, Servicio de Portal Cautivo por medio de Patrocinadores del WiFi a traves de Publicidad Digital, Alquiler de Fibra Optica oscura, Espacio para Antenas de Telefonia Celular 4G LTE, Internet Dedicaco, Transmisión de Datos y Alquiler de Espacio en Ducto para Operadores de Telecomunicaciones.</t>
  </si>
  <si>
    <t>Telecomunicaciones</t>
  </si>
  <si>
    <t>La Empresa busca la renovación tecnológica de los equipos que prestan el servicio de WiFi gratuito en las 50 estaciones del MIO junto con recursos para operación y mantenimiento de los mismos. Tenemos un proyecto para la Instalación de    40 Antenas de comunicacion celular 4g Lte con los operadores del sector y requerimos capital para el acompañamiento en dicha implementación, así como reducción del plazo para pago a proveedores.</t>
  </si>
  <si>
    <t>Se puede solucionar con capital de trabajo vía préstamos a un plazo alrededor de 72 meses lo cual permita oxigenar a la empresa para desarrollar sus proyectos e incrementar sus ingresos gradualmente. También con patrocinadores que quieran ser anclas para la Publicidad Digital del portal cautivo que permitan la sostenibilidad del WiFi en las estaciones del MIO para que el servicio siga siendo gratuito para el usuario final.</t>
  </si>
  <si>
    <t>Nuestros Clientes son los operadores del Sector TIC como lo son Comcel, Telefónica, Telmex, Level 3, Ifx Networks, Redcolsa, Gourmet Mio, y Utryt. Nuestro potencial es el de pasar de 15.000 usuarios diarios que navegan gratis en las zonas WiFi a 30.000 lo que representaría Ingresos por Publicidad Digital de 15 millones de pesos mensuales. Con respecto a la Instalación de los Postes para antenas 4G Lte se proyecta terminar la Instalación de 40 postes que generarían ingresos por 50 millones mensuales. También habría un incremento en el Alquiler de espacio en Ducto que representaría 100 millones mensuales.</t>
  </si>
  <si>
    <t>Podría decir que competidor indirecto es EMCALI ya que también ofrecen servicios de Telecomunicaciones e Infraestructura, pero hay que aclarar que la cobertura de ellos es Totalmente diferente a la Nuestra ya que Access Tech tiene la exclusividad de la explotación de la red del MIO.</t>
  </si>
  <si>
    <t>Siendo que nuestros clientes son también operadores del Sector TIC, Access Tech ofrece servicios complementarios a dichos operadores sobre la Infraestructura del MIO. Hay que recordar que la exclusividad para la explotación económica de esta red la tiene Access Tech</t>
  </si>
  <si>
    <t>La empresa celebra contratos con operadores del Sector TIC por medio de ventas directas, estos contratos son usualmente entre 5 y 15 años de vigencia y se alimentan con Ordenes de Servicio. Se perciben Ingresos constantes por concepto de Internet Dedicado, Servicios de Transmisión de Datos, Alquiler de Infraestructura de Telecomunicaciones y Patrocinio del Portal Cautivo del WiFi gratuito en las Estaciones del MIO.</t>
  </si>
  <si>
    <t>Alquiler de Espacios de Infraestructura de Telecomunicacones</t>
  </si>
  <si>
    <t>Cumplimiento de los Acuerdos de Niveles de Servicio</t>
  </si>
  <si>
    <t>-$183,444,805.00</t>
  </si>
  <si>
    <t>$23,000,000.00</t>
  </si>
  <si>
    <t>Seguirle Aportando a Cali para que sea una Ciudad Inteligente. Poder tener una perspectiva mas amplia en cuanto a Planeación Estratégica, Planeación Financiera, networking y crecimiento/conocimiento dentro de la región.</t>
  </si>
  <si>
    <t>Somos un equipo multidisciplinario que comprende Abogados, Ingenieros y Administradores con experiencia en el sector de las Telecomunicaciones. Tenemos conocimiento de redes, gestión comercial, asesoría jurídica y trato con los operdores del Sector. Esta empresa tiene un equipo pequeño de colaboradores pero con mucho sacrificio y desempeño en múltiples areas ha venido entregando servivios gratuitos a los ciudadanos de Cali por medio de recursos propios y con miras a fortalecer la sostenibilidad de los mismos para destacar a Cali como Ciudad Inteligente en Colombia.</t>
  </si>
  <si>
    <t>Juan Carlos</t>
  </si>
  <si>
    <t>Bermudez Peralta</t>
  </si>
  <si>
    <t>05/13/1980</t>
  </si>
  <si>
    <t>Carlos Jose</t>
  </si>
  <si>
    <t>Bermudez Martinez</t>
  </si>
  <si>
    <t>gestion@accesstechsas.com</t>
  </si>
  <si>
    <t>11/07/1982</t>
  </si>
  <si>
    <t>Omar Alberto</t>
  </si>
  <si>
    <t>Carrillo Martinez</t>
  </si>
  <si>
    <t>apoderado@accesstechsas.com</t>
  </si>
  <si>
    <t>08/12/1967</t>
  </si>
  <si>
    <t xml:space="preserve">Access Tech es una empresa con una planta de personal pequeña,  pero grande en el interés y desempeño de sus colaboradores y con metas importantes en el mediano y largo plazo en el sector de las Telecomunicaciones que le quiere seguir brindando servicios a la Ciudad de Cali para que crezca como ciudad inteligente! </t>
  </si>
  <si>
    <t>CDI</t>
  </si>
  <si>
    <t>Andrés Bedoya</t>
  </si>
  <si>
    <t>andres.bedoyacruz@gmail.com</t>
  </si>
  <si>
    <t>Jun 5, 2017 3:00:17 PM</t>
  </si>
  <si>
    <t>Jul 4, 2017 11:38:53 AM</t>
  </si>
  <si>
    <t>El Capi SAS</t>
  </si>
  <si>
    <t>elcapisas@gmail.com</t>
  </si>
  <si>
    <t>Calle 37N # 3CN - 81</t>
  </si>
  <si>
    <t>http://surveygizmoresponseuploads.s3.amazonaws.com/fileuploads/330964/3446335/216-5ff3f9fba6d55166df2b8d0967433fe0_Logo_El_Capi.png</t>
  </si>
  <si>
    <t xml:space="preserve">https://www.facebook.com/Mercadeoelcapi/ </t>
  </si>
  <si>
    <t>El Capi SAS resuelve problemas de tu vida cotidiana con tu vehículo, como quedarte sin batería, o se te pincho una llanta, o se te quedaron las llaves adentro del carro; nosotros te asistimos de forma segura y oportuna; También ofrecemos el servicio de transporte al aeropuerto.</t>
  </si>
  <si>
    <t>Transporte y comunicaciones</t>
  </si>
  <si>
    <t>Los problemas de tu vida cotidiana con tu vehículo de forma oportuna como lo son, quedarte sin batería, o que se te pinche una llanta, u olvidar las llaves adentro del carro, este tipo de problemas son más frecuentes de lo que parecen. También ofrecemos el servicio de transporte al aeropuerto</t>
  </si>
  <si>
    <t xml:space="preserve">Capacitando al personal que presta los servicios para ofrecer un servicio oportuno, resolviendo su problema de manera correcta y a satisfacción del cliente. Todos nuestros servicios están protegidos por pólizas de responsabilidad Civil para garantía de nuestros clientes. </t>
  </si>
  <si>
    <t>Actualmente, mis clientes principales son las aseguradoras, tales como Sura, Bólivar, Colpatria, Previsora y Generalli. El mercado potencial al que la empresa quiere llegar es a las personas que no tienen seguro o cobertura en sus pólizas de seguros en la ciudad de Cali; Empresas de todo el país que envíen frecuentemente ejecutivos a la ciudad de Cali y necesiten transporte desde y hacia el aeropuerto.</t>
  </si>
  <si>
    <t xml:space="preserve">En Cali existen 16 empresas proveedores de las aseguradoras, que ofrecemos los mismos servicios, las tarifas son reguladas por nuestros clientes y por tanto es considerada competencia directa. La competencia indirecta son los servicios de carro taller informales, estaciones de servicio entre otros. </t>
  </si>
  <si>
    <t>Creamos relaciones duraderas y todos nuestros servicios están amparados por pólizas de Responsabilidad Civil los cuales protegen los intereses de nuestros clientes y terceros.</t>
  </si>
  <si>
    <t>La empresa tiene el modelo de monetización por servicio.</t>
  </si>
  <si>
    <t>Asistencia autos</t>
  </si>
  <si>
    <t>$99,227,008.00</t>
  </si>
  <si>
    <t>$15,580,000.00</t>
  </si>
  <si>
    <t>$50000000</t>
  </si>
  <si>
    <t>El Capi SAS tiene gran expectativa en el programa, ya que después de 4 años de operación, nos encantaría contar con todo el apoyo de la red profesional para el redireccionamiento estratégico de la empresa, desarrollo de nuevos productos / servicios estratégicamente y el apoyo con financiamiento inteligente, con el objetivo principal de llevar la empresa a otro nivel, de encontrar el rumbo adecuado para potenciar y aprovechar lo bueno que se ha hecho y renunciar a lo que haya que renunciar para acelerar el crecimiento de la empresa.</t>
  </si>
  <si>
    <t>Soy Camilo Albán, fundador y gerente de El Capi SAS, tengo 29 años, Ingeniero industrial y admón. de empresas de la Universidad Javeriana Cali. Siempre he sido una persona con muchos sueños de ser empresario, de generar trabajo formal para mi ciudad y país, contribuyendo para construir un mejor país. Me encantan los retos y ser empresario es un reto diario, que trae muchos aprendizajes para el desarrollo como persona y como profesional.</t>
  </si>
  <si>
    <t>Camilo</t>
  </si>
  <si>
    <t>Albán Pineda</t>
  </si>
  <si>
    <t>02/12/1988</t>
  </si>
  <si>
    <t>Rojas Vargas</t>
  </si>
  <si>
    <t>operacioneselcapi@gmail.com</t>
  </si>
  <si>
    <t>10/08/1986</t>
  </si>
  <si>
    <t>Jun 5, 2017 3:15:30 PM</t>
  </si>
  <si>
    <t>Jun 5, 2017 4:50:40 PM</t>
  </si>
  <si>
    <t>fresh and natural S.A.S</t>
  </si>
  <si>
    <t>administracion@freshandnatural.com.co</t>
  </si>
  <si>
    <t>calle 13 # 32-80</t>
  </si>
  <si>
    <t>http://surveygizmoresponseuploads.s3.amazonaws.com/fileuploads/330964/3446335/19-891e5066ae13696764d53c7fecdd75ba_cropped-cropped-fresh-and-natural-1.png</t>
  </si>
  <si>
    <t>http://www.freshandnatural.com.co</t>
  </si>
  <si>
    <t>instagram: freshnatural9086 facebook: fresh and natural</t>
  </si>
  <si>
    <t xml:space="preserve">La empresa fresh and natural se dedica a la fabricación y exportación de pulpas de fruta light endulzadas con azúcar splenda, sin sabor artificiales y comercialización de limón tahiti sin pepa nacional y internacional </t>
  </si>
  <si>
    <t>Comercio al por mayor de alimentos, excepto café trillado</t>
  </si>
  <si>
    <t xml:space="preserve">la empresa fresh and natural cuenta con una infraestructura que impide la certificación haccp y el no poder comprometerse con un alto volumen de producción, otro problema de la empresa fresh and natural es la falta de capital. </t>
  </si>
  <si>
    <t>la empresa Fresh and natural esta solucionando este problema adelantando documentos. el arrendamiento de nuevas maquinas que aumentan la cantidad de producción para poder comprometerse con nuevos clientes de alto volumen y así adquirir mas capital.</t>
  </si>
  <si>
    <t>los clientes actuales de la empresa Fresh and natural son las cadenas de supermercados como: la 14, carulla, exito, etc... restaurantes como: crepes and wafles, etc...y industrial  como meals de colombia. mercado internacional - las ventas potenciales a este grupo son de 5 mil mollones de pesos.</t>
  </si>
  <si>
    <t>Canoa ofrece productos de pulpas de fruta congeladas. Fruti delicias es una empresa que elabora pulpas de fruta congelas. actualmente hay muchas empresas que fabrican pulpas de fruta y exportan limon.</t>
  </si>
  <si>
    <t>La diferencia de nuestros productos a diferencia de los de la competencia es que nuestros productos son endulzados con azúcar splenda lo cual brinda mas confianza al consumidor, nuestra presentación es innovadora y original, sin sabores artificiales, nuestra elaboración es artesanal por madres cabezas de hogar.</t>
  </si>
  <si>
    <t>los ingresos de la empresa son por el medio de la publicidad y las ventas directas.</t>
  </si>
  <si>
    <t>Guanabana light 454g</t>
  </si>
  <si>
    <t>$3625</t>
  </si>
  <si>
    <t>$60,832,835.00</t>
  </si>
  <si>
    <t>estados unidos, chile, panama, republica dominicana, españa</t>
  </si>
  <si>
    <t>$40,000,000.00</t>
  </si>
  <si>
    <t>mis expectativas con el programa valle impacta es la colaboración de expertos en el mundo de negocios para poder culminar mi empresa y así seguir con el apoyo que me dan para poder lograr mis expectativas con mi empresa para que cuando sea la hora de retirarme dejarle una empresa mas solida a mis tres hijos</t>
  </si>
  <si>
    <t>Mi perfil como emprendedor es basado en las experiencias vividas ya que llevo mas de 30 años en el mundo de los negocios, la comercialización de  fruta, esto me ayudado ha aprender mas cosas del negocio.</t>
  </si>
  <si>
    <t>carlos alberto</t>
  </si>
  <si>
    <t>quintero solis</t>
  </si>
  <si>
    <t>02/12/1966</t>
  </si>
  <si>
    <t>carlos.solis99@hotmail.com</t>
  </si>
  <si>
    <t>Jun 5, 2017 5:44:59 PM</t>
  </si>
  <si>
    <t>Jul 3, 2017 9:42:55 PM</t>
  </si>
  <si>
    <t>Seguros Grupo Asistencia Ltda</t>
  </si>
  <si>
    <t>dzuniga@grupoasistencia.com</t>
  </si>
  <si>
    <t>Calle 70  7T2 - 16 Barrio Las Ceibas</t>
  </si>
  <si>
    <t>http://surveygizmoresponseuploads.s3.amazonaws.com/fileuploads/330964/3446335/203-eae0f1c402a575f8b8a724a6c601b88d_logoSGA.png</t>
  </si>
  <si>
    <t>www.grupoasistencia.com</t>
  </si>
  <si>
    <t>Facebook: https://www.facebook.com/grupoasistencia/ Twitter: https://twitter.com/ASISTENCIAGRUPO Linkedin: https://www.linkedin.com/company/seguros-grupo-asistencia Instagram: https://www.instagram.com/grupoasistencia/</t>
  </si>
  <si>
    <t>Ofrecemos soluciones de seguros y asistencia. Como Agencia de Seguros trabajamos con las principales aseguradoras y empresas de asistencia a nivel nacional, asesorando a nuestros clientes en productos como:  SOAT, Seguros Todo-Riesgo Autos y Motos, Hogar, Asistencia Médica Internacional, Planes Exequiales, Salud, Vida Individual y Vida Grupo, entre otros. La estrategia es penetrar el mercado principalmente en personas naturales tanto individuales como agrupadas y atender a nuestros clientes con cinco canales de los cuales hoy se trabajan los tres primeros (los demás están en desarrollo): -Oficinas de atención. Permitiendo el acceso fácil de las personas al sector asegurador (problema que identificamos como uno de los principales) con oficinas de entradas de vidrio, donde son recibidos en un Front-Desk por asesores idóneos. Tenemos 3 oficinas en Cali, en los sectores: Ciudad Jardín, La Luna y Alfonso López. -Fuerza comercial corporativa. Tenemos 3 asesores comerciales que atienden este canal. Nos enfocamos en Fondos de Empleados, Cooperativas, Instituciones Educativas y Pymes. -Distribuidores Freelance. Partiendo de nuestro principal producto, SOAT, donde contamos con 350 distribuidores y vendemos 6000 SOAT mensuales. Hoy los estamos capacitando para referir otros seguros y asistencias del portafolio. -Telemercadeo. -Ventas y servicios por medios digitales (e-commerce y APP smartphones)</t>
  </si>
  <si>
    <t>Actividades auxiliares de los seguros</t>
  </si>
  <si>
    <t xml:space="preserve">Aunque conocemos la frase "mejor prevenir que curar", no la aplicamos. No tenemos cultura de seguros y prevención.  OPORTUNIDADES: -Difícil acceso. Un cliente que va a una oficina de seguros para asesorarse/comprar, generalmente debe subir a segundo o décimo piso o pasar una reja, un guarda de seguridad y una recepcionista para llegar con un asesor. -Horarios de atención. Generalmente es de 8:00am a 5:00pm de lunes a viernes, horario en el que los clientes trabajan. -Cultura y pensamiento cortoplacista (poca planeación financiera). -Desconocimiento, desinformación (educación de seguros), desconfianza (falsas promesas, mala reputación).  -Acompañamiento adecuado en siniestros.  -Percepción de alto costo para el beneficio (se considera una compra incomoda). -Facilidades pago de primas, por ejemplo pago mensual sin financiación. </t>
  </si>
  <si>
    <t xml:space="preserve">Debemos crear cultura de seguros, para esto y teniendo en cuenta los problemas que describimos y nuestra fortaleza en SOAT (70.000 clientes activos) definimos lo siguiente: -Enfoque en clientes persona natural tanto individuales como agrupados. -Asesoría, capacitación y educación en prevención, seguros y planeación financiera. -Productos según necesidades (incluyendo Seguros Pyme para emprendedores). -Estrategia multicanal (logrando mejores formas de comunicación). -Equipo de trabajo capacitado y calificado (21 personas). -Proximidad. Contamos con tres sedes en la ciudad: Sur, La Luna, Oriente. -Amplio horario de atención: lunes-viernes de 8:00am a 5:30pm (jornada continua) y sábados de 8:00 am a 12:00pm. -Acompañamiento y seguimiento desde inicio y durante la vigencia. Principalmente en siniestros. -Convenios con la mayoría de aseguradoras y empresas de asistencias. </t>
  </si>
  <si>
    <t xml:space="preserve">Hoy contamos con 70.000 clientes persona natural activos principalmente en SOAT y además en Seguros Todo-Riesgo de Autos y Motos, Hogar, Planes Exequiales, Salud y Vida. Son hombres y mujeres mayores de 18 años en etapa productiva, generalmente de los estratos 3, 4 y 5. Tenemos cobertura en el suroccidente colombiano con oficinas solo en Cali pero distribuidores en toda la región. En los próximos 3 años queremos tener la mejor plataforma web (e-commerce y APP Smartphone) para asesoría, administración de riesgos, compra, chat de comunicación y pago de primas. Esto complementado con un servicio telefónico (telemercadeo) y presencial con oficinas en Cali, Pasto, Popayán, Medellín y Bogotá. Las ventas proyectadas para el 2020 son de $4.000 millones de pesos. </t>
  </si>
  <si>
    <t xml:space="preserve">Nuestros principales competidores son los agentes, agencias y corredores de seguros de la ciudad que se enfocan en clientes persona natural.  La competencia la analizamos en dos grupos: Aquellas especializadas en el mercadeo tradicional de seguros y aquellas empresas que están especializadas en el mercadeo digital o web. Por ejemplo, en el mercadeo tradicional de seguros hay empresas como: -Coomeva -Falabella -Pronto y Seguros Y en el mercadeo digital o web, hay empresas como: -Busqo (www.busqo.com) -Compara Mejor (www.comparamejor.com) -Además de que las aseguradoras cada vez trabajan más fuerte en este canal para llegar directamente a los clientes. </t>
  </si>
  <si>
    <t xml:space="preserve">Como somos una Agencia de Seguros, ofrecemos los seguros y asistencias que establecen nuestros aseguradoras y compañías aliadas. Así que frente a nuestra competencia tenemos valores agregados mas allá del producto.  Los diferenciales que tenemos actualmente son: -Contamos con un equipo de trabajo capacitado y calificado para una excelente y organizada gestión (somos un grupo humano de 21 personas). -Proximidad. Contamos con tres sedes en la ciudad: Ciudad Jardín, Barrio Las Ceibas, y La Luna. -Amplio horario de atención: Lunes a Viernes de 8:00 am hasta las 5:30 pm (jornada continua) y Sábados de 8:00 am al medio día. -Acompañamiento y seguimiento desde la adquisición de la póliza y durante la vigencia. Principalmente en los siniestros. -Para colectivas programamos visitas para realizar campañas de afiliación, solución de inquietudes o sugerencias. -Somos muy fuertes en el SOAT, hacemos todo el proceso de venta presencial a domicilio, con diferentes formas de pago como efectivo, tarjeta de crédito o débito y financiación con Brilla. - CRM donde administramos la información de nuestros clientes. En el corto plazo estamos trabajando en desarrollar los canales de telemercadeo y el digital. Con estos dos canales esperamos dar servicio 24 horas los 7 días de la semana. </t>
  </si>
  <si>
    <t>Por comisiones que son pagadas por las aseguradoras o compañías de asistencia aliadas. Los pagos son anuales y dependen 100% del recaudo de primas que se realice en el mes anterior.</t>
  </si>
  <si>
    <t>Seguro Obligatorio de Accidentes de Transito (SOAT)</t>
  </si>
  <si>
    <t>Ninguna</t>
  </si>
  <si>
    <t>$1,379,708.00</t>
  </si>
  <si>
    <t xml:space="preserve">-Buscamos apoyo para terminar de definir el modelo de negocio y estructurar la idea.  -Necesitamos conseguir financiación para hacer las inversiones de tecnología, recurso humano, capacitación, el montaje de la oficina en el norte de la ciudad y temas de publicidad. -Requerimos asesoría para continuar con el desarrollo de la plataforma web (e-commerce y APP Smartphone) y el canal de tele-mercadeo. </t>
  </si>
  <si>
    <t xml:space="preserve">Como sociedad iniciamos en Abril de 2013. Sin embargo, contamos con una experiencia de más de 17 años solo en la intermediación de SOAT. Y 6 años en otros ramos de seguros. Somos una familia emprendedora. Mis padres desde 1986 establecieron una empresa que se dedica a la distribución mayorista y al detal de autopartes. En el proyecto de la Agencia trabajamos mi mama, mi hermano y yo (mi papa lidera el negocio de repuestos). Adriana López Enríquez, Gerente Administrativa y Financiera:  Profesional en Estadística de la Universidad del Valle, con estudios en Seguros en el Instituto Nacional de Seguros de Fasecolda, con 17 años de experiencia en SOAT.  Cesar Augusto Zúñiga López, Gerente Comercial: Economista de la Universidad Javeriana, Especialista en Mercadeo de la misma Universidad, con estudios en Seguros en el Instituto Nacional de Seguros de Fasecolda, con 3 años de experiencia en todos los ramos de Seguros. Diego Fernando Zúñiga López, Gerente General:  Ingeniero Industrial de la Universidad Javeriana, especialista en Seguros y Seguridad Social de la Universidad de La Sabana, con 6 años de experiencia en corredores y compañías de seguros en el área de desarrollo estratégico y mejoramiento continuo. Además 6 años liderando este proyecto.   </t>
  </si>
  <si>
    <t>Diego Fernando</t>
  </si>
  <si>
    <t>Zuñiga Lopez</t>
  </si>
  <si>
    <t>09/20/1984</t>
  </si>
  <si>
    <t>Adriana</t>
  </si>
  <si>
    <t>Lopez Enriquez</t>
  </si>
  <si>
    <t>alopez@grupoasistencia.com</t>
  </si>
  <si>
    <t>11/20/1964</t>
  </si>
  <si>
    <t>Cesar Augusto</t>
  </si>
  <si>
    <t>czuniga@grupoasistencia.com</t>
  </si>
  <si>
    <t>05/25/1986</t>
  </si>
  <si>
    <t xml:space="preserve">Complementando la respuesta a la pregunta 19. Según la firma SwissRe (2015), un colombiano en el año invierte US$209 en seguros, mientras que en promedio los Chilenos US$664, Brasileños US$443, Argentinos US$417 y Uruguayos US$366, con un promedio Latinoamericano de US$300. Mientras que en Europa destinan US$1.833 y en Norteamerica US$3.938. Estas cifras son acordes con el nivel de penetración de los seguros. En Colombia alcanza el 2.4% del PIB en el periodo 2014 (frente 3.2% de Latinoamérica, 6.8% de Europa y 7.4% de Norteamérica). </t>
  </si>
  <si>
    <t>Jun 6, 2017 8:26:16 AM</t>
  </si>
  <si>
    <t>Jun 6, 2017 9:54:38 AM</t>
  </si>
  <si>
    <t>fbolanos@urbanizadorametrocuadrado.com</t>
  </si>
  <si>
    <t>CALLE 5 # 46 -08 LOCAL 10</t>
  </si>
  <si>
    <t>http://surveygizmoresponseuploads.s3.amazonaws.com/fileuploads/330964/3446335/7-36de4a59d46b26c75b56c61b70891528_Logo_principal.jpg</t>
  </si>
  <si>
    <t>http://www.urbanizadorametrocuadrado.com/</t>
  </si>
  <si>
    <t>https://www.facebook.com/UrbanizadoraM2/</t>
  </si>
  <si>
    <t xml:space="preserve"> Es una empresa comprometida con la ingeniería de alta calidad y el desarrollo de productos y servicios innovadores; contamos con 7 años de experiencia en el mercado proporcionándole a nuestros clientes soluciones integrales en las áreas de DISEÑO Y CONSTRUCCIÓN DE OBRAS CIVILES BIOCLIMATICAS PARA USO RESIDENCIAL (Proyectos que buscan maximizar la eficiencia energética, con diseños bioclimáticos de vanguardia, que incorporan tecnología de punta), PARQUEADEROS ELECTROMECÁNICOS MULTIPLICADORES DE ESPACIO (Sistemas de alta tecnología para que en un mismo espacio se pueda parquear multiples vehiculos), SOFTWARE ADMINISTRATIVO DE SEGUIMIENTO Y CONTROL BIOCLIMATICO PARA PROPIEDADES HORIZONTALES (Diseñado para ser ejecutado en todas las PROPIEDADES HORIZONTALES de Cali, aproximadamente 3500, que buscan eficiencia en 2 aspectos principales: 1.Trazabilidad en los costos de mantenimiento y mejoramiento de la vida de las edificaciones y su impacto ambiental. 2. Sociabilización sobre las acciones bioclimaticas y administrativas que se ejecutan dia tras dia en la copropiedad.)</t>
  </si>
  <si>
    <t>Existe un mercado objetivo que son las 3000 copropiedades que existen en la ciudad de cali, con necesidad de desarrollo de proyectos constructivos bioclimaticos y de optimizacion de espacios.</t>
  </si>
  <si>
    <t>Nuestra empresa con su portafolio de servicios busca desarrollar proyectos autosostenibles para estas copropiedades que involucren la utilizacion de nergias renovables y la optimizacion de espacios.</t>
  </si>
  <si>
    <t>Propiedades horizontales de cali 3000</t>
  </si>
  <si>
    <t>Existen empresas con proyectos aislados que no han identificado claramente las necesidades del mercado como CSTR, GEAR entre otros.</t>
  </si>
  <si>
    <t>M2 parqueaderos electromecanicos multiplicadores de espacio: Nos diferenciamos de la competencia porque son sistemas de parqueo que permiten optimizar el espacio para que en el mismo sitio donde inicialmente se estacionaba un vehículo, ahora se puedan estacionar 2,3,4 o mas vehículos dependiendo del sistema multiplicador de parqueo; con este producto se genera un impacto muy positivo en lo ambiental CO2. M2 diseño y construcción de obras civiles bioclimaticas para uso residencial: Se diferencian de la competencia porque innovamos al tener como mercado objetivo las 3500 propiedades horizontales existentes en Cali, y desarrollar en estas proyectos constructivos bioclimaticos eficientes y atractivos económicos, con un alto impacto positivo para la conservación del medio ambiente, con insumos que incorporan alta tecnología, algunos de los cuales son producidos en la región.  M2 Software administrativo de seguimiento y control bioclimático para PH: Es único en su tipo en la región, y se diferencia porque brinda a los administradores y copropietarios, una herramienta de información permanente al alcance de todos sobre los por menores de su copropiedad en 2 aspectos fundamentales: a. Trazabilidad de la vida de las edificaciones tanto económica como ambientalmente. b. Herramienta de comunicación online para toma de decisiones bioclimáticas.</t>
  </si>
  <si>
    <t>Ventas directas por medio de contratos de obra civil, y contratos de servicio o suministro.</t>
  </si>
  <si>
    <t>M2 diseño y construcción de obras civiles bioclimaticas</t>
  </si>
  <si>
    <t>$450</t>
  </si>
  <si>
    <t>$21,902,335.00</t>
  </si>
  <si>
    <t>$540,000,000.00</t>
  </si>
  <si>
    <t>Queremos tener la oportunidad de recibir un apoyo constante para la ejecución del modelo de negocio a nivel nacional, que garantice un crecimiento constante de la firma y un posicionamiento en el mercado, logrando impactar positivamente y a gran escala en nuestro mercado objetivo que garantice la fidelizacion de nuestros clientes a 30 años, y el mejoramiento continuo y sistemático en todas las áreas de la firma, lo cual garantice una constante reinvención de la firma.</t>
  </si>
  <si>
    <t>Somos un equipo multidisciplinario profesionales ( 1 economista, 1 arquitecto, 1 ingeniero civil, 1 diseñador industrial), graduados de las mejores universidades de la ciudad (Universidad del Valle, Universidad Javeriana y Universidad San Buenaventura) con especializaciones ( Gerencia de construcciones, estructuras, mercadeo), con mas de 10 años de experiencia en el sector , con una vision clara de las expectativas de nuestro mercado objetivo, con gran pasión por la innovación, y búsqueda constante de un mejoramiento en el nivel de satisfacción del cliente con los bienes y servicios ofrecidos.</t>
  </si>
  <si>
    <t>FELIPE</t>
  </si>
  <si>
    <t>BOLAÑOS VARON</t>
  </si>
  <si>
    <t>12/29/1986</t>
  </si>
  <si>
    <t>ESTEBAN</t>
  </si>
  <si>
    <t>SALAMANCA SEGURA</t>
  </si>
  <si>
    <t>esalamanca@urbanizadorametrocuadrado.com</t>
  </si>
  <si>
    <t>12/15/1987</t>
  </si>
  <si>
    <t>SEBASTIAN</t>
  </si>
  <si>
    <t>sgonzalez@urbanizadormetrocuadrado.com</t>
  </si>
  <si>
    <t>03/12/1991</t>
  </si>
  <si>
    <t>Estamos con mucho deseo de tener el apoyo de la cámara de comercio para que las ideas y proyectos de mejoramiento de la región se vean plasmados y hechos realidad, generando un crecimiento sostenido para nuestra sociedad .</t>
  </si>
  <si>
    <t>M2 MOVIL</t>
  </si>
  <si>
    <t>OSCAR ANDRES BOLAÑOS</t>
  </si>
  <si>
    <t>obolanos@m2movil.com</t>
  </si>
  <si>
    <t>Jun 6, 2017 10:29:49 AM</t>
  </si>
  <si>
    <t>Jun 8, 2017 1:45:53 PM</t>
  </si>
  <si>
    <t>jperez@e-solutionsystems.net</t>
  </si>
  <si>
    <t>Calle 20N # 5BN-38 of 403</t>
  </si>
  <si>
    <t>http://surveygizmoresponseuploads.s3.amazonaws.com/fileuploads/330964/3446335/184-c46cc7be7226a0f87d67c7e73d56b1e5_logo_solution.jpg</t>
  </si>
  <si>
    <t>www.e-solutionsystems.net</t>
  </si>
  <si>
    <t>https://www.facebook.com/Solution-Systems-536683036427733/</t>
  </si>
  <si>
    <t>Empresa de tecnología dedicada al desarrollo e implementación de soluciones de software empresarial, tipo ERP financiero, soluciones financieras de software para captación y colocación tipo core bancario, Credito y Cartera, Gestión de Cobro, Depósitos a la vista y a termino, Inversiones, Riesgo Financiero,  para empresas que se encuentren obligadas o busquen ser parte del segmento vigilancia y control de la superintendencia financiera (Institutos Financieros, Cooperativas)</t>
  </si>
  <si>
    <t>Socios</t>
  </si>
  <si>
    <t>Debido a disposiciones normativas del Ministerio de Hacienda y Crédito Público en materia de captación y/o administración de recursos producto de excedentes de Liquidez a Entidades Territoriales (nuestro mercado principal actual de clientes), nos ha permitido implementar nuevos proyectos y servicios en clientes  e incursionar en nuevos prospectos del mismo sector, evento que nos ha facilitado fortalecernos con producto y servicios en este nicho.  Sin embargo nuestra preocupación es responder ágilmente a una oportunidad mayor, la cual es incursionar en otros sectores empresariales mas poblados que presentan necesidades semejantes en funcionales de software y cumplimiento a las cuales tenemos para ofrecer  producto, conocimiento y experiencia,  p.e el sector cooperativo.  Requerimos contar con una dinámica de crecimiento acorde a la oportunidad</t>
  </si>
  <si>
    <t>Solution Systems en compañía de asesores expertos en core bancario y riesgos ajusta sus soluciones de software e integra nuevos productos,  de acuerdo a los requerimientos en materia de tecnología y cumplimiento a nivel de riesgos impartidos por la Superintendencia Financiera, de igual manera nuevas necesidades de software por los cambios estructurales, organizacionales como nuevas áreas como Riesgos, funcionales como cambios en manuales de crédito y cartera y en portafolio de productos derivados de la necesidad de vigilancia.  Esta oportunidad nos genera necesidades de atender contratos por servicios de soporte en un volumen creciente de empresas clientes y usuarios finales, necesidades organizacionales, de personal, de formación, estandarización y certificación.  Y la oportunidad comercial, necesidades de mercadeo y planeación</t>
  </si>
  <si>
    <t>Los clientes actuales de Solution Systems principalmente son Institutos Financieros de Desarrollo Territorial, en el país existen al rededor de 15 de los cuales en 5 contamos con productos robustos y nos generan facturación constante, nos encontramos en negociación en otros 3, nos representan el mayor flujo actual y un crecimiento del 10 al 15% anual; pero nuestro interés es incursionar en el sector de cooperativas Financieras de ahorro y crédito, las cuales son alrededor de 200 en Colombia</t>
  </si>
  <si>
    <t>En los institutos Financieros de Desarrollo Territorial no existe competidores directos con un software integral, la competencia es en software especializado (soluciones parciales) como Riesgos con empresas que tienen productos en la banca privada, sin embargo sus costos son mas elevados.</t>
  </si>
  <si>
    <t>Nuestra diferencia en los servicios y producto ha sido lograr especializar el conocimiento en los procesos funcionales, marco legal, en la búsqueda constante de  satisfacer las necesidades de un grupo afin de empresas, normalizar la funcionalidad del software para permitirles automatizar tareas y obtener información integral relevante para el direccionamiento y control de las empresas</t>
  </si>
  <si>
    <t>Los ingresos se reciben por dos conceptos: 1- Periódicos: Suscripción de servicios de Soporte y actualización de Software en uso,  o por alquiler de Software 2- Estacionarios: Proyectos de Licenciamiento e Implementación del Software, estos proyectos duran de 6 a 12 meses, y posteriormente pasan al primer grupo al suscribir contratos de Soporte.  También se ejecutan proyectos de ampliación de funcionalidad en clientes activos</t>
  </si>
  <si>
    <t>IAS Soltion vertical INFIS</t>
  </si>
  <si>
    <t>Help Desk</t>
  </si>
  <si>
    <t>$47,813,753.00</t>
  </si>
  <si>
    <t>$33,000,000.00</t>
  </si>
  <si>
    <t>Contar con una asesoría profesional que nos permita lograr una dinámica de crecimiento constante y replicación de proyectos, lograr a futuro menor dependencia operacional de los socios.  Tener la visión externa de un tercero calificado.  Contar con la sinergia de las empresas que conforman Valle impacta, aprovechas experiencias de líderes empresariales.  Contar con el respaldo del programa y la CCC</t>
  </si>
  <si>
    <t>Contamos en solution systems con grupo multidiciplinario de profesionales Ingenieros de sistemas, Industriales, Contadores, uno de los socios cuenta con maestría en Administración.  Nuestro conocimiento y experiencia es en temas Financieros, de seguridad informática, dirección de proyectos de implementación de soluciones y desarrollo de software, administración de Base de datos, seguridad informática. Sector publico y privado.  Especialidad en portafolio core bancario empresas vigiladas por superintendencia financiera, Control Riesgos Financieros</t>
  </si>
  <si>
    <t>jorge Ivan</t>
  </si>
  <si>
    <t>perez cárdenas</t>
  </si>
  <si>
    <t>05/15/1970</t>
  </si>
  <si>
    <t>Diego</t>
  </si>
  <si>
    <t>Cabal Aguirre</t>
  </si>
  <si>
    <t>dcabal@e-solutionsystems.net</t>
  </si>
  <si>
    <t>10/04/1972</t>
  </si>
  <si>
    <t>Gerencia de proyectos</t>
  </si>
  <si>
    <t>felipe.vivas@avantia-ss.com</t>
  </si>
  <si>
    <t>Jun 6, 2017 3:32:38 PM</t>
  </si>
  <si>
    <t>Jun 6, 2017 10:29:05 PM</t>
  </si>
  <si>
    <t>COMERCIALIZADORA BIOBIO SAS</t>
  </si>
  <si>
    <t>gerencia@biobio.com.co</t>
  </si>
  <si>
    <t>AV 4 NORTE # 38 N - 98</t>
  </si>
  <si>
    <t>http://surveygizmoresponseuploads.s3.amazonaws.com/fileuploads/330964/3446335/130-e9c20063d06a8457b4c83669c3557367_BIOBIO_SAS.jpg</t>
  </si>
  <si>
    <t>WWW.BIOBIO.COM.CO</t>
  </si>
  <si>
    <t>FACEBOOK INSTAGRAM TWITTER</t>
  </si>
  <si>
    <t>SOMOS UNA COMPAÑÍA DE AGRICULTURA ORGÁNICA DEDICADA AL SECTOR INSTITUCIONAL "HORECA". SOMOS LÍDERES EN EL SEGMENTO DE LOS GERMINADOS Y LAS FLORES COMESTIBLES, NUESTRA COMPAÑÍA ESTA EN CONSTANTE MOVIMIENTO E INNOVACIÓN PARA GARANTIZAR PRODUCTOS DE ALTA CALIDAD Y MUY NOVEDOSOS EN EL SECTOR GASTRONÓMICO NACIONAL. ESTAMOS EN CONTINUO DESARROLLO DE VARIEDADES, PRESENTACIONES Y NICHOS DE NEGOCIOS. NOS MANTENEMOS A LA VANGUARDIA DE LOS MERCADOS INTERNACIONALES PARA ASÍ PODER ATENDER ESTE EXIGENTE MERCADO. TENEMOS PRESENCIA A NIVEL NACIONAL LLEGANDO DIRECTAMENTE A MÁS DE 5 CIUDADES. TENEMOS POTENCIAL EXPORTADOR. NUESTROS PRINCIPALES PRODUCTOS SON: 1. MICROGREENS O GERMINADOS  2. HORTALIZAS DE HOJAS COMO BABY LETTUCE, RÚGULAS, Y MEZCLAS ASIÁTICAS. 3. FLORES COMESTIBLES. 4. AROMÁTICAS Y ESPECIAS.</t>
  </si>
  <si>
    <t>Agricultura</t>
  </si>
  <si>
    <t>Cultivos de corto plazo</t>
  </si>
  <si>
    <t xml:space="preserve">NUESTRA COMPAÑÍA ESTÁ PASANDO POR UN PERÍODO DE ILIQUIDEZ EN ESTOS MOMENTOS,  REQUERIMOS DE MUSCULO FINANCIERO PARA PODER ESCALAR LAS VENTAS Y SEGUIR CRECIENDO EN EL MERCADO NACIONAL Y PROYECTAR A LA COMPAÑÍA AL MERCADO INTERNACIONAL. </t>
  </si>
  <si>
    <t>AL CONTAR CON CAPITAL FRESCO CON TASAS REDUCIDAS PODEMOS LOGRAR HACER LAS INVERSIONES REQUERIDAS Y ASÍ PODER CRECER LAS VENTAS EN EL MERCADO EXISTENTE EL CUAL NO PODEMOS ATENDER TODA LA DEMANDA QUE TENEMOS. EN EL SECTOR GASTRONÓMICO NUESTRA COMPAÑÍA ES RECONOCIDA POR SU CALIDAD E INNOVACIÓN, SIN EMBARGO LOS CLIENTES NOS INSISTEN EN CRECER LA OFERTA DE NUESTRO PORTAFOLIO DE PRODUCTOS LA CUAL ESTARÍA GARANTIZADA SU VENTA.</t>
  </si>
  <si>
    <t>LOS CLIENTES MÁS REPRESENTATIVOS DE NUESTRA COMPAÑÍA SON: CREPES &amp; WAFFLES DE: BOGOTÁ; CALI; PEREIRA; CARTAGENA; BARRANQUILLA Y BUCARAMANGA. LAO KAO "WOK" HOTELES ESTELAS: bOGOTÁ; CALI; MEDELLÍN; CARTAGENA. LA TRATTORINA SUSHI GREEN PLATILLOS VOLADORES EL FALSO OLIVO SANISSIMO LA COCINA MUSEO ZOOLÓGICO HOTEL SHERATON CALI HOTEL TORRE DE CALI</t>
  </si>
  <si>
    <t>EN ESTE SECTOR CONTAMOS CON COMPETIDORES LOCALES EN CADA CIUDAD QUE ATENDEMOS, SIN EMBARGO NO TENEMOS DETECTADA UNA COMPETENCIA QUE ABARQUE TODAS LAS CIUDADES COMO NOSOTROS.</t>
  </si>
  <si>
    <t>COMO AGRICULTORES ORGÁNICOS SOMOS LA EMPRESA CON MAYOR VARIEDAD EN EL SECTOR GASTRONÓMICO DE ALTA EXIGENCIA, LA CALIDAD, VARIEDAD Y VELOCIDAD DE RESPUESTA NOS COLOCAN COMO UN SOCIO ESTRATÉGICO DE NUESTROS CLIENTES.</t>
  </si>
  <si>
    <t>COMO LAS VENTAS SON DIRECTAS EN SU GRAN MAYORÍA PARA LOS GRANDES CLIENTES COMO HOTELES Y CADENAS DE RESTAURANTES LAS VENTAS SON A 30 Y 60 DÍAS, EL RESTO DE RESTAURANTES PAGAN DE CONTADO.</t>
  </si>
  <si>
    <t>LOS MICROGREEN O GERMINADOS CON UNA PARTICIPACIÓN DEL 40%</t>
  </si>
  <si>
    <t>1.5% AL 2%  ACUMULADO AÑO</t>
  </si>
  <si>
    <t>-$129,825,000.00</t>
  </si>
  <si>
    <t>$185,000,000.00</t>
  </si>
  <si>
    <t>$85000000</t>
  </si>
  <si>
    <t>PODER LOGRAR UNA MEJOR PLANEACIÓN FINANCIERA Y ESTRATÉGICA PARA PODER CRECER ORDENADAMENTE Y CUMPLIR CON EL PLAN DE NEGOCIO DE EXPORTACIONES</t>
  </si>
  <si>
    <t>SOY PROFESIONAL EN ADMINISTRACIÓN DE EMPRESAS, CON AMPLIA EXPERIENCIA EN DIRECCIÓN CORPORATIVA, ASÍ COMO EN LAS ÁREAS COMERCIAL Y ADMINISTRATIVA. LÍDER CON HABILIDAD PARA DIRIGIR DE MANERA INTEGRAL LAS DIFERENTES ÁREAS DE UNA COMPAÑÍA, LOGRANDO LA SINERGIA Y EL CRECIMIENTO DE LA MISMA. HABILIDAD PARA EL MANEJO EXITOSO DE REESTRUCTURACIONES EMPRESARIALES, NEGOCIACIÓN DE ACUERDOS CON ENTIDADES FINANCIERAS, SEGUIMIENTO DE PROYECTOS Y LOGÍSTICA. ALTO GRADO DE RESPONSABILIDAD Y HABILIDAD EN RESOLUCIÓN DE CONFLICTOS, EXCELENTES RELACIONES INTERPERSONALES, LIDERAZGO, ANALÍTICO, CREATIVO, INTUITIVO, ORGANIZADO, PERSEVERANTE.</t>
  </si>
  <si>
    <t>JUAN PABLO</t>
  </si>
  <si>
    <t>GONZÁLEZ WILLIANSON</t>
  </si>
  <si>
    <t>GERENCIA@BIOBIO.COM.CO</t>
  </si>
  <si>
    <t>06/29/1063</t>
  </si>
  <si>
    <t>BIOBIO SAS ES UNA COMPAÑÍA RECONOCIDA EN EL MERCADO NACIONAL, LAMENTABLEMENTE FUE MAL MANEJADA DURANTE 3 AÑOS POR UN SOCIO EL CUAL YA NO ESTÁ EN LA COMPAÑÍA, QUEDANDO ENDEUDADA Y CON PÉRDIDA DE IMAGEN ANTE LOS CLIENTES QUE NO PUDO SOSTENER CON EL RESULTADO DE PÉRDIDA DE VENTAS, A LA FECHA LA COMPAÑÍA CON UNA NUEVA ADMINISTRACIÓN A RECUPERADO EL MERCADO Y EN TAN SOLO 8 MESES A CRECIDO MÁS DEL 50% EN LAS VENTAS, LA COMPAÑÍA VA POR BUEN CAMINO A RECUPERAR SU SALUD FINANCIERA, SE REQUIERE CAPITAL DE TRABAJO PARA PODER INCREMENTAR AÚN MÁS LAS VENTAS Y PODER EMPEZAR A GENERAR UTILIDADES LAS CUALES SERÁN DESTINADAS AL PROYECTO DE EXPORTACIÓN QUE SE VIENE TRABAJANDO.</t>
  </si>
  <si>
    <t>Jun 7, 2017 8:25:45 AM</t>
  </si>
  <si>
    <t>Jun 7, 2017 11:01:10 AM</t>
  </si>
  <si>
    <t>Corona</t>
  </si>
  <si>
    <t>CA</t>
  </si>
  <si>
    <t>Pacifico Snacks S.A.S.</t>
  </si>
  <si>
    <t>info@pacificosnacks.com</t>
  </si>
  <si>
    <t>Km 1.5 via Cali-Candelaria, Cond. Ind. La Nubia, Bod. 114</t>
  </si>
  <si>
    <t>http://surveygizmoresponseuploads.s3.amazonaws.com/fileuploads/330964/3446335/19-55ce58eeabd2092ada219792b5b61c7a_Nuevo_logo.png</t>
  </si>
  <si>
    <t>www.pacificosnacks.com</t>
  </si>
  <si>
    <t>Pacifico Snacks S.A.S. es una empresa familiar que nace en el 2011 con el propósito de contribuir a la paz en Colombia mediante la fusión de snacks deliciosos con medios eficaces para transformar zonas rurales colombianas, que han sido afectadas por el conflicto armado, en comunidades colaborativas y cohesionadas.   Pacifico Snacks elabora chips de plátano verde y maduro, con o sin adición de saborizantes naturales.</t>
  </si>
  <si>
    <t>Elaboración de alimentos</t>
  </si>
  <si>
    <t>Macro Snacks</t>
  </si>
  <si>
    <t>Nuestro principal reto en este momento es diversificar nuestros clientes.</t>
  </si>
  <si>
    <t>Estamos en proceso de instalar una línea adicional de producción pues nuestra capacidad instalada está al límite. Así mismo, estamos trabajando en la implementación de un sistema de gestión de inocuidad que nos  dará una ventaja competitiva frente a otros productores de chips de plátano de la región y nos permitirá ser atractivos para un mayor número de clientes objetivo: supermercados/HORECA orientados a los consumidores más exigentes de Estados Unidos y otros países avanzados.</t>
  </si>
  <si>
    <t>Actualmente contamos con un único cliente en Estados Unidos que se llama Trader Joe's Company. Se trata de una cadena de  464 supermercados, con presencia nacional, que se destaca por ofrecer productos naturales y de la más alta calidad  que provienen de los más diversos rincones del mundo. El mercado potencial al cual queremos llegar en los próximos tres años son supermercados/HORECA orientados a los consumidores más exigentes de Estados Unidos. Las ventas potenciales a este grupo son de 15 millones de dólares anuales.</t>
  </si>
  <si>
    <t>Nuestros principales competidores directos en Colombia son Pasabocas Patty y Comestibles Mapy. A nivel regional hay competidores muy fuertes en Perú, Ecuador y Costa Rica. En cuanto a la competencia indirecta en Estados Unidos hay una enorme oferta de snacks de todo tipo de sabores y precios.</t>
  </si>
  <si>
    <t>Nuestros productos se diferencian por su extraordinario sabor (ingredientes+proceso+empaque de calidad excepcional), origen natural (sólo usamos ingredientes no transgénicos de la más alta calidad, que están libres de pesticidas tóxicos, así como sabores, colores y conservantes artificiales) y responsabilidad social y ambiental (procuramos el bienestar de todos los actores que participan en nuestra cadena de valor e intentamos minimizar nuestro impacto negativo en el medio ambiente).</t>
  </si>
  <si>
    <t>Chips de plátano maduro</t>
  </si>
  <si>
    <t>$1740</t>
  </si>
  <si>
    <t>7%</t>
  </si>
  <si>
    <t>0.0004%</t>
  </si>
  <si>
    <t>$454,071,232.00</t>
  </si>
  <si>
    <t>$112,000,000.00</t>
  </si>
  <si>
    <t>$354000000</t>
  </si>
  <si>
    <t xml:space="preserve">Diseñar una estrategia de crecimiento eficaz que nos permita incrementar nuestro aporte en la transformación de zonas rurales colombianas, que han sido afectadas por el conflicto armado, en comunidades colaborativas y cohesionadas.  </t>
  </si>
  <si>
    <t xml:space="preserve">Yo, fundadora y gerente general de Pacifico Snacks, soy economista y abogada de la Universidad Icesi y cuento con una maestría en Gestión del Desarrollo de la London School of Economics. Mi esposo, quien hace parte de mi equipo emprendedor, es cofundador y gerente de un fondo de inversión suizo llamado Impact Finance que financia organizaciones que generan un impacto social y ambiental positivo en países en desarrollo. Nuestro gerente de operaciones es ingeniero industrial de la Universidad Autónoma y tiene una maestría en Ingeniería industrial de la Universidad Icesi. </t>
  </si>
  <si>
    <t>Juliana</t>
  </si>
  <si>
    <t>Botero Porras</t>
  </si>
  <si>
    <t>juliana.botero@pacificosnacks.com</t>
  </si>
  <si>
    <t>09/27/1982</t>
  </si>
  <si>
    <t>Cédric</t>
  </si>
  <si>
    <t>Lombard</t>
  </si>
  <si>
    <t>cedric.lombard@impact-finance.com</t>
  </si>
  <si>
    <t>06/29/1973</t>
  </si>
  <si>
    <t>Carlos Andres</t>
  </si>
  <si>
    <t>Ruiz Sánchez</t>
  </si>
  <si>
    <t>operaciones@pacificosnacks.com</t>
  </si>
  <si>
    <t>01/06/1980</t>
  </si>
  <si>
    <t>Jun 7, 2017 3:33:00 PM</t>
  </si>
  <si>
    <t>Jun 28, 2017 10:29:37 AM</t>
  </si>
  <si>
    <t>HSD Dibujo y detallamiento SAS</t>
  </si>
  <si>
    <t>hsddibujoydetallamiento@gmail.com</t>
  </si>
  <si>
    <t>Ave 4N # 7N 46 local 335 oficina 1</t>
  </si>
  <si>
    <t>http://surveygizmoresponseuploads.s3.amazonaws.com/fileuploads/330964/3446335/183-111372f895e34852cbd9b22ece2a504a_LOGO_HSD.jpg</t>
  </si>
  <si>
    <t xml:space="preserve">HSD DIBUJO Y DETALLAMIENTO SAS es una compañía moderna  de detallamiento estructural  constituida desde el 2015  en Colombia y que desde el 2016 viene haciendo mercado en New York. Estamos comprometidos a proporcionar  una alta calidad en nuestros servicios de planos de diseño, planos de montaje y fabricación, modelos estructurales en 3D y cotización de proyectos.  Como empresa nos enorgullecemos  de nuestro trabajo y damos mucha importancia a los dibujos que creamos. Por lo tanto, nos aseguramos de que sean claros y completos. De tal forma que los planos sean fácil de leer por otras personas siendo este un gran beneficio para todo el equipo de arquitectos, ingenieros y hasta las personas del taller encargados de cortar el metal. Contamos con un equipo de detalladores profesionales que convierten los planos de diseño estructural en planos de montaje y fabricación. </t>
  </si>
  <si>
    <t>Arquitectura e ingeniería</t>
  </si>
  <si>
    <t xml:space="preserve">Como empresa HSD DIBUJO Y DETALLAMIENTO SAS, busca solventar las necesidades que nuestros clientes tienen en el detallamiento y coordinación de sus proyectos. Brindándoles la seguridad y tranquilidad de que tendrán sus planos a tiempo. </t>
  </si>
  <si>
    <t>HSD DIBUJO Y DETALLAMIENTO SAS, cuenta con un grupo de profesionales en detallamiento estructural que están encargados de cuidar cada detalle para que en la obra no se presenten ningún inconveniente, a parte de eso siempre estamos dispuestos a escuchar las sugerencias de nuestros clientes y dar una pronta respuesta a ellos.</t>
  </si>
  <si>
    <t>El cliente actual de HSD DIBUJO Y DETALLAMIENTO SAS, es Excélsior Bim Drafting and Detailing ubicado en la ciudad de New York</t>
  </si>
  <si>
    <t>HSD</t>
  </si>
  <si>
    <t>HSD DIBUO Y DETALLAMIENTO SAS presta sus servicios a Excélsior BIM Drafting &amp; Detailing ubicado en la ciudad de New York, cada mes se le envía una factura cobrando los servicios de ingeniería y dibujo estructural, ellos nos envían una divisa y posteriormente nosotros negociamos la divisa con el banco que la empresa tiene la cuenta.</t>
  </si>
  <si>
    <t>$2,844,000.00</t>
  </si>
  <si>
    <t>New York</t>
  </si>
  <si>
    <t>$28,820,861.00</t>
  </si>
  <si>
    <t>Siempre he pensado que cuando se emprende algo se debe hacer bien desde  el principio, me parece  importante la oportunidad que brinda Valle Impacta, sobretodo por que somos una empresa que lleva 2 anos en el mercado y es el momento oportuno para que por medio de este programa podamos tener las herramientas  y el conocimiento  para la buena toma de decisiones y  tener un adecuado plan estratégico para de esta manera tener una base solida y poder seguir creciendo, así incrementar los ingresos, las utilidades y  la empleabilidad que es una de las razones principales por las que decidimos emprender este nuevo camino como empresarios.</t>
  </si>
  <si>
    <t>hsd</t>
  </si>
  <si>
    <t>Hooverney</t>
  </si>
  <si>
    <t>Guzman Agredo</t>
  </si>
  <si>
    <t>hooverguzman@hotmail.com</t>
  </si>
  <si>
    <t>08/27/1984</t>
  </si>
  <si>
    <t>Diana Maria</t>
  </si>
  <si>
    <t>Bedoya Zuniga</t>
  </si>
  <si>
    <t>05/16/1983</t>
  </si>
  <si>
    <t>Jun 8, 2017 10:40:46 AM</t>
  </si>
  <si>
    <t>Jun 23, 2017 1:05:37 PM</t>
  </si>
  <si>
    <t>PROMOTORA AIKI S.A.S</t>
  </si>
  <si>
    <t>Adolfo.vargas@hotmail.com</t>
  </si>
  <si>
    <t>calle 8 oeste 25-250</t>
  </si>
  <si>
    <t>http://surveygizmoresponseuploads.s3.amazonaws.com/fileuploads/330964/3446335/43-5669a2ef305a076a5d532f936f2c4d2b_logo_peque%C3%B1o_JGP.jpg</t>
  </si>
  <si>
    <t>http://aiki.co/</t>
  </si>
  <si>
    <t xml:space="preserve">Estructuración, Promoción y construcción de proyectos de vivienda  nueva, propios y con asociados. Nuestros principales productos son : apartamentos y casas. </t>
  </si>
  <si>
    <t>Tenemos una gran oportunidad de negocio, como es la construcción de nuestros propios proyectos y de terceros con calidad y eficiencia, y nos hemos visto en la necesidad de organizar la empresa, para  poder afrontar estos nuevos negocios.</t>
  </si>
  <si>
    <t>Nosotros solucionamos con la contratación de personal preparado y experimentado, y con procesos estandarizados.</t>
  </si>
  <si>
    <t xml:space="preserve">Nuestros clientes actuales son la  población colombiana especialmente del Valle del Cauca, interesadas en comprar vivienda.  El mercado que queremos llegar en los próximos 3 años es a los colombianos residentes en el exterior y   extranjeros con deseos de vivir en nuestro país, las ventas potenciales pueden ser mayores a 50.000 millones año. Igualmente queremos abrir mercado en otros municipios del Valle del cauca y otras ciudades del país. Otro mercado potencial es el de ofrecer nuestros servicios de Promoción y Construcción a Otras constructoras y Promotoras de Vivienda o inversionistas. </t>
  </si>
  <si>
    <t>Nuestros principales competidores son las grandes constructoras de la ciudad de Cali, ofrecemos productos similares en determinados nichos del mercado, ellos generalmente ofrecen macro proyectos o mas grandes en numero de unidades habitaciones por unidad residencial.</t>
  </si>
  <si>
    <t>Ofrecemos inmuebles con buenos diseños especialmente en su distribución  y  con muy buenos acabados, apoyados en proveedores conocidos en el mercado por su calidad e innovación. Igualmente buscamos darle al cliente la posibilidad de hacer algunos cambios en sus acabados del inmueble, que le permitan diferenciarse de sus vecinos.</t>
  </si>
  <si>
    <t xml:space="preserve">Nuestra empresa tiene ventas directas, y para el recaudo  nos apoyamos en  las fiduciarias de la región.  Desde la venta inicial hasta la monetización total del negocio pueden pasar 36 meses, el cliente paga una cuota inicial generalmente del 30%, el banco nos presta el capital faltante para la obra y en la entrega del inmueble recibimos el saldo. </t>
  </si>
  <si>
    <t>Venta de vivienda</t>
  </si>
  <si>
    <t>$82000000</t>
  </si>
  <si>
    <t>$102,560,000.00</t>
  </si>
  <si>
    <t>$2,454,484,000.00</t>
  </si>
  <si>
    <t>Organizar la empresa para afrontar los diferentes retos del mercado y el crecimiento manteniendo la calidad.</t>
  </si>
  <si>
    <t>Mi perfil es Contador con Especialización en Finanzas y diplomado en estructuración de negocios, más de 25 años de experiencia en el sector, trabajé 15 años como contador y  financiero en una de las constructoras mas grande del país en su epoca. Mi esposa, más de 13 años en la comercialización de vivienda.</t>
  </si>
  <si>
    <t>08/31/1963</t>
  </si>
  <si>
    <t>isabelpardo03@hotmail.com</t>
  </si>
  <si>
    <t>La dinámica de ventas e ingresos de nuestro negocio por año, no se refleja inmediatamente en los ingresos del estado de resultado, porque nuestros proyectos desde su gestación hasta el cierre pueden pasar 3 periodos fiscales.</t>
  </si>
  <si>
    <t>BITACORA ARQUITECTOS</t>
  </si>
  <si>
    <t>Juan Carlos Padilla</t>
  </si>
  <si>
    <t>jcpadilla@bitacorarquitectura.com</t>
  </si>
  <si>
    <t>Jun 8, 2017 3:15:04 PM</t>
  </si>
  <si>
    <t>Jun 13, 2017 8:26:48 AM</t>
  </si>
  <si>
    <t>roman.vasquez@prosanc.com</t>
  </si>
  <si>
    <t>AVENIDA 3G No 36A-12</t>
  </si>
  <si>
    <t>http://surveygizmoresponseuploads.s3.amazonaws.com/fileuploads/330964/3446335/216-872d9d6e0386e5a842ad5c73180d7940_marca_prosanc_cmyk-01.jpg</t>
  </si>
  <si>
    <t>http://www.prosanc.com/</t>
  </si>
  <si>
    <t xml:space="preserve">https://www.facebook.com/prosancsas </t>
  </si>
  <si>
    <t xml:space="preserve">PROSANC es una compañía que nace de la visión de un grupo de ingenieros con amplia experiencia en sistemas hidrosanitarios y contra incendios.  Contamos con un portafolio de servicios enfocados en:  Consultoría, diseño y construcción de sistemas hidrosanitarios. Consultoría, diseño y construcción de sistemas contra incendios.  Automatización y control de sistemas de bombeo. Consultoría y diseño de acueducto y alcantarillado.  Actualmente utilizamos metodología BIM (Building Information Modeling) para el desarrollo de los proyectos de redes, lo que garantiza coordinaciones efectivas, ahorro de tiempo y dinero en la construcción de sus proyectos.  </t>
  </si>
  <si>
    <t>Instalaciones hidráulicas y trabajos conexos</t>
  </si>
  <si>
    <t>PROGRAMA DE EMPRESAS EMERGENTES</t>
  </si>
  <si>
    <t>Prosanc es una empresa que busca solucionar los problemas que tienen cualquiera de nuestros clientes en el manejo del agua, y planes de rehuso de agua a nivel residencial, comercial, institucional e industrial, ya que cada dia el tema del manejo de aguas es mas preocupante, por lo  cual nace la posibilidad del manejo integral del agua con tecnologia, lo que llevaria a ahorra costos de energia, y sobre todo uso racional y en menor escala del agua, Tambien con el avance de las telecomunicaciones tenemos un componenete de programacion y control de sistema de agua en tiempo real, lo que permite que nuestros clientes tengan control sobre sus procesos en cualquier momento</t>
  </si>
  <si>
    <t xml:space="preserve">Nuestra empresa Prosanc, al contar con personal plenamente calificado en distintas áreas, puede generar soluciones integrales de manejo de aguas para cada sector de la construcción en especial, por ejemplo en residencial tenemos la posibilidad de manejar rehusó de aguas lluvias y manejo de los niveles freaticos de manera integral, asi como mejorar las condicciones de seguridad con sistemas contra incendios, totalmente flexibles para cada tipo de proyecto, en la parte Comercial, Industrial e Institucional, el poder separar las aguas y realizar un control a todos los procesos, nos asegura que la contaminación de los recursos sea menor ademas de darle al cliente todas las herramientas necesarias para manejar el agua con procesos de Automatización </t>
  </si>
  <si>
    <t xml:space="preserve">Clientes Actuales Constructora Melendez. Constructora Alpes. Constructora el Castillo. Clinica Hematoncologos Centro logistico Celpa Puritec IML empaques Ingemetales Constructora Normandia Etc  Residencial = 1500 Millones Institucional = 2500 Millones Industrial = 1000 Millones  </t>
  </si>
  <si>
    <t xml:space="preserve">Competencia Directa Isan Ingenieria Consam Fem Ingenieria Secoilt  pero en general, estamos tratando de fortalecernos en el sector de automatización de sistemas, para tener un factor diferenciador en los procesos convencionales de control, ademas que el diseño de instalaciones y equipos tenemos implementado un equipo capas de generar coordinaciones de proyectos en tercera dimensión lo que evita muchos errores  </t>
  </si>
  <si>
    <t xml:space="preserve">tenemos una base de servicios los cuales son Instalaciones Hidrosanitarias, Redes Contra Incendio, el factor diferenciador es acompañar estos sistemas con automatización y control, lo que  mejora la eficiencia de cada uno de los sistemas ademas de generar posibilidad a los clientes como el manejo integral del agua, con planes de Rehusó de aguas, adaptados para cada tipo de sector </t>
  </si>
  <si>
    <t>la empresa recibe ingresos por tres Tipos de Servicios 1. Diseño de Sistemas para cada Tipo de Cliente 2. Construcción de Los Sistemas 3. Asesoramiento e Interventoria de Obras  Todo se realiza por ventas directas a nuestro segmentos de clientes</t>
  </si>
  <si>
    <t>Construccion de Sistemas Contra Incendio</t>
  </si>
  <si>
    <t>Mejorar Todos Nuestros procesos son el fin de que nuestra empresa siga en el mercado presente generándole al valle del cauca prosperidad e innovación para todos</t>
  </si>
  <si>
    <t xml:space="preserve">Somos tres ingenieros con una experiencia promedio de 10 años en el sector de la construccion cada uno es fuerte en determinado sector, pero los tres juntos hace que nustras decisiones sean lo mejora para Nuestra empresa  Ing. Roman Vasquez = 29 Años Ingeniero sanitario, especialista En sistemas contra incendios, Experiencia de 5 Años en Diseño de Sistemas y 3 Años en Construccion de Proyectos  Ing. Alexander Mayorga = 35 Años Ingeniero sanitario, especialista En sistemas contra incendios, Experiencia  8 Años en Construccion de Proyectos   Ing. Jorge Gutierrez = 28 Años Ingeniero Electronico, especialista En Automatizacion, Experiencia  8 Años en Construccion de Proyectos    </t>
  </si>
  <si>
    <t>ROMAN ANDRES</t>
  </si>
  <si>
    <t>VASQUEZ VELEZ</t>
  </si>
  <si>
    <t>12/23/1987</t>
  </si>
  <si>
    <t>EMPRESA FLOWNET SAS</t>
  </si>
  <si>
    <t>JORGE ARMANDO</t>
  </si>
  <si>
    <t>GUTIERREZ</t>
  </si>
  <si>
    <t>jorge.gutierrez@prosanc.com</t>
  </si>
  <si>
    <t>09/03/1988</t>
  </si>
  <si>
    <t>JORGE ALEXANDER</t>
  </si>
  <si>
    <t>MAYORGA</t>
  </si>
  <si>
    <t>alexander.mayorga@prosanc.com</t>
  </si>
  <si>
    <t>06/06/1982</t>
  </si>
  <si>
    <t>Cali MeetUp</t>
  </si>
  <si>
    <t>Jun 8, 2017 3:46:26 PM</t>
  </si>
  <si>
    <t>Jun 8, 2017 4:57:37 PM</t>
  </si>
  <si>
    <t>Agencia Brands 360 S.A.S</t>
  </si>
  <si>
    <t>gerencia@brands360.co</t>
  </si>
  <si>
    <t>Calle 3 No 58-65</t>
  </si>
  <si>
    <t>www.brands360.co</t>
  </si>
  <si>
    <t>Facebook.</t>
  </si>
  <si>
    <t xml:space="preserve">Agencia de publicidad Brands360 S.A.S. quiere aportar a el desarrollo de las empresas privadas y publicas del desarrollo de su marca. A través de la estrategia y la publicidad y el desarrollo de los insumos publicitarios ( producción) </t>
  </si>
  <si>
    <t>Servicios Publicitarios</t>
  </si>
  <si>
    <t>La empresa ve una gran oportunidad de crecimiento y desarrollo de la industria publicitaria en la región, por calidad del recurso humano que existe en la región.</t>
  </si>
  <si>
    <t xml:space="preserve">Hemos venido vinculando personal con experiencia en el área de la publicidad y la producción de eventos </t>
  </si>
  <si>
    <t>Empresas sector transporte. Empresas sector servicios. Empresas sector medico y medicamentos. Empresas sector Inmobiliarios. valor ventas presupuestado $ 1,500,000,000.</t>
  </si>
  <si>
    <t>Agencia Imnova. Agencia Reyven. Agencia Manchola.</t>
  </si>
  <si>
    <t>Queremos ser la principal agencia 360 de la región que trabaje la estrategia, la creatividad y la producción.</t>
  </si>
  <si>
    <t>Ventas Directas de publicidad.</t>
  </si>
  <si>
    <t>Servicios publicitarios.</t>
  </si>
  <si>
    <t>$70</t>
  </si>
  <si>
    <t>$81,124,000.00</t>
  </si>
  <si>
    <t>Poder desarrollar un proyecto que le aporte a las empresas locales y regionales herramientas de comunicación publicitarias, que les permita desarrollar su marca desde la publicidad.</t>
  </si>
  <si>
    <t>Profesionales con especializaciones y con  amplia experiencia en cada una de sus áreas de desarrollo. (estrategia publicidad y producción</t>
  </si>
  <si>
    <t>Henry</t>
  </si>
  <si>
    <t>Saldarriaga</t>
  </si>
  <si>
    <t>08/23/1967</t>
  </si>
  <si>
    <t>Beatriz Eugenia</t>
  </si>
  <si>
    <t>Gonzalez ruiz</t>
  </si>
  <si>
    <t>betygoru@gmail.com</t>
  </si>
  <si>
    <t>09/27/1973</t>
  </si>
  <si>
    <t>Pilar</t>
  </si>
  <si>
    <t>Castillo</t>
  </si>
  <si>
    <t>administracion@brands360.co</t>
  </si>
  <si>
    <t>05/29/1974</t>
  </si>
  <si>
    <t>Jun 9, 2017 10:10:48 AM</t>
  </si>
  <si>
    <t>Jun 9, 2017 1:20:11 PM</t>
  </si>
  <si>
    <t>CENTRO MEDICO DE ATENCION NEUROLOGICA NEUROLOGOS DE OCCIDENTE S.A.S.</t>
  </si>
  <si>
    <t>info@neurologosdeoccidente.com</t>
  </si>
  <si>
    <t>Calle 5B5 #38-38</t>
  </si>
  <si>
    <t>http://surveygizmoresponseuploads.s3.amazonaws.com/fileuploads/330964/3446335/203-6074f7c21d32443c331ad6c742bbe587_ndo.png</t>
  </si>
  <si>
    <t>https://www.neurologosdeoccidente.com/</t>
  </si>
  <si>
    <t>Neurólogos de Occidente es una IPS caleña liderada por el Dr. Jesus Alberto Diazgranados (Neurologo con mas publicaciones académicas publicadas en el territorio colombiano) dedicada a la prestación de servicio médicos de Neurología por medio de un modelo de atención propio (avalado por la Organización Mundial de la Salud) que permite ampliar la cobertura y los pacientes atendidos en más de 300% respecto al promedio de atención colombiano contrafactual.</t>
  </si>
  <si>
    <t>Hospitales</t>
  </si>
  <si>
    <t>Excelencia Clínica</t>
  </si>
  <si>
    <t>De acuerdo a la Organización mundial de la salud debe de haber un Neurologo por cada 100,000 habitantes, la zona metropolitana de cali cuenta con 4.033.753 habitantes presentando así un desabastecimiento de neurologos por lo que nuestro modelo de atención es el único que permite atender la población de manera masiva asegurando la calidad del servicio.</t>
  </si>
  <si>
    <t>Hemos de desarrollado un modelo de atención asistida que permite ampliar el número de pacientes por hora dentro de nuestras instalaciones reduciendo el tiempo del neurologo por cliente en un 300% permitiendo de esta forma el acceso a más pacientes de un servicio de alta calidad.</t>
  </si>
  <si>
    <t>Los principales clientes de nuestra IPS son EPS (Regimen Contributivo) en el Valle del Cauca que remiten a sus pacientes para servicios especializados de neurologia. En los próximos 3 años aspiramos con nuestra nueva sede cuadriplicar el número de pacientes por día que podemos atender, prestando servicios integrados (Consulta, Imagenes Diagnosticas y Terapias).</t>
  </si>
  <si>
    <t>Directamente la competencia son Neurologos Independientes que prestan sus servicios directamente a las EPS a través de los modelos tradicionales de atención. Indirectamente, la competencia esta en la automedicación y medicina homeopática.</t>
  </si>
  <si>
    <t>El principal diferenciador de nuestra empresa es el modelo de atención asistida que permite el acceso a muchos mas pacientes que los modelos tradicionales reduciendo de esta maneras los costos directos en la prestación del servicio. Asimismo, este modelo hace parte de una escuela de formación que actua como un semillero de Neurologos, hasta el momento se han formado 4 Neurologos dentro de nuestra empresa.</t>
  </si>
  <si>
    <t>Se monetiza a traves del cobro directo a las EPS por paciente atendido. Cuando se  apertura una nueva cuenta se establece el precio por paciente y se hace un forecast a un año com input para el proceso de presupuesto.</t>
  </si>
  <si>
    <t>Consulta Externa</t>
  </si>
  <si>
    <t>$49,824,881.00</t>
  </si>
  <si>
    <t>Nuestra expectativa es dar a conocer nuestra empresa con el fin de poder ampliar el acceso de nuestros servicios especializados a mas pacientes que estan en necesidad. Queremos formar mas neurgologos en la region y en el país ya que la neurologia mejora no solo la calidad de vida de los pacientes sino tambien de sus familias. Este modelo de negocio esta presto a convertirse en el modelo a seguir para permitir el acceso a mas pacientes en todo colombia</t>
  </si>
  <si>
    <t xml:space="preserve">Jesús Alberto Diazgranados, Médico y Cirujano, Biólogo y Magister en Morfología de la universidad del valle, y especialista Médico de la Universidad de Buenos Aires. Socio mayoritario y fundador de Neurologos de occidente, se desempeña como Neurólogo líder de la IPS.   Sara Patricia Rodríguez, Economista de la Universidad del Valle, se desempeña como coordinadora administrativa de la empresa  Rafael Diazgranados, Arquitecto de la Universidad de San Buenaventura, se desempeña como director de innovación de la empresa.  Luis Fernando Mercado, Economista de la Universidad del Valle, Especialista en finanzas y Magister en Administración Financiera de la Universidad Eafit. Se desempeña como Gerente Financiero de la empresa. </t>
  </si>
  <si>
    <t>Jesus Alberto</t>
  </si>
  <si>
    <t>Diazgranados</t>
  </si>
  <si>
    <t>dirmedica@neurologosdeoccidente.com</t>
  </si>
  <si>
    <t>11/12/1948</t>
  </si>
  <si>
    <t>Luis Fernando</t>
  </si>
  <si>
    <t>Mercado Vargas</t>
  </si>
  <si>
    <t>luis.mercado@prime.com.co</t>
  </si>
  <si>
    <t>02/07/1989</t>
  </si>
  <si>
    <t>Sara Patricia</t>
  </si>
  <si>
    <t>Rodriguez</t>
  </si>
  <si>
    <t>cooradmin@neurologosdeoccidente.com</t>
  </si>
  <si>
    <t>07/15/1956</t>
  </si>
  <si>
    <t>De manera atenta, queremos conocerlos queremos darnos a conocer y crecer el servicio que estamos entregando, hemos estado solos por muchos años y con la tracción y ventas que estamos teniendo nos sentimos preparados para el siguiente nivel, necesitamos de su acompañamiento, muchas gracias.</t>
  </si>
  <si>
    <t>Plataforma Colombia SAS</t>
  </si>
  <si>
    <t>Jun 9, 2017 10:25:45 AM</t>
  </si>
  <si>
    <t>Jun 9, 2017 3:59:25 PM</t>
  </si>
  <si>
    <t>Organic Food Group SAS</t>
  </si>
  <si>
    <t>gerencia@morganic.com.co</t>
  </si>
  <si>
    <t>Calle 23N # 4N-33 of 301</t>
  </si>
  <si>
    <t>http://surveygizmoresponseuploads.s3.amazonaws.com/fileuploads/330964/3446335/143-19bc526abe28c8109af18d1f3a514e4f_LOGO-ORGANIC-FOOD.png</t>
  </si>
  <si>
    <t>www.morganic.com.co</t>
  </si>
  <si>
    <t>facebook: @morganiccolombia Instagram: @morganiccolombia Twitter: @morganic_ofg</t>
  </si>
  <si>
    <t>Somos una empresa que fabricamos productos naturales y funcionales con base en materias primas denominadas como super alimentos. inicialmente empezamos con la moringa desarrollando una malteada sabor vainilla, capsulas y moringa pura micropulverizada. En esta primera etapa nos enfocamos con la moringa por tener cultivos de esta materia prima y por sus extraordinarias propiedades nutricionales y porque se puede desarrollar un portafolio amplio de productos. De igual manera nuestro objetivo es desarrollar otros productos con materias primas similares en sus condiciones nutricionales a la moringa.</t>
  </si>
  <si>
    <t>Alimentos funcionales</t>
  </si>
  <si>
    <t>Tecnicamente estamos en capacidad de desarrollar productos muy novedosos , con excelentes propiedades nutricionales pero nuestra estructura financiera y nuestra debilidad en la parte de mercadeo y ventas nos dificulta y nos atrasa en tiempo el posicionamiento de nuestros productos.</t>
  </si>
  <si>
    <t>En este momento ya invertimos un capital importante en registros invima, investigacion y desarrollo d productos y en cultivos de materia prima (moringa) por lo que estamos contactando con cadenas de droguerías y nos estan codificando por consignación de los productos y de igual manera con supermercados de barrio y en la medida en que se venda se tienen acordados unos cortes mensuales para reposición de la mercancía. También venimos haciendo contactos con otras empresas del sector para evaluar alianzas comerciales.</t>
  </si>
  <si>
    <t>Nuestros productos van dirigidos a  niños, jóvenes y adultos con hábitos y estilo de vida saludable. Nos preocupamos por tener diferentes alternativas y que sean productos atractivos en su sabor a todos los segmentos de nuestro mercado objetivo. Nuestros canales de distribucion los tenemos enfocados a traves de Distribuidores como cadenas de droguerias, tiendas naturistas, Televentas, redes sociales. con nuestros inicialmente con nuestros tres productos con base en moringa proyectamos unas ventas anuales de 1.200MM aproximadamente en la actualidad exploramos alianzas comerciales y desarrollo de otros productos que con los que podríamos ampliar significativamente esta cifra</t>
  </si>
  <si>
    <t>Con base en nuestros tres productos empezando por la malteada tenemos competencia indirecta con soyplus, ensure, glucerna,  en la actualidad la unica malteada con sabor a vainilla y con moringa en el mercado es la nuestra. En la actualidad lo que hay de competencia en el mercado es moringa pura en polvo y en capsulas de laboratorios como fitosanar, Kutxtal, y Funat que son laboratorios de productos naturales.</t>
  </si>
  <si>
    <t>Nuestra malteada que es a base de moringa tiene un sabor a vainilla muy agradable al paladar con un alto porcentaje de aceptación en los niños y jóvenes lo que hace mas fácil que puedan consumir la moringa con todos sus excelentes componentes nutricionales ya que la moringa pura por ser una hoja tiene un sabor amargo y esto genera que algunas personas no la consuman. En cuanto a nuestros productos de moringa pura y capsulas garantizamos pureza y excelente calidad debido a que somos cultivadores y hoy en el mercado hay venta de mucha moringa no todas de buena calidad , hemos visto casos que le revuelven otras hojas.</t>
  </si>
  <si>
    <t>Ventas a través de Distribuidores como cadenas de droguerías, supermercados, tiendas naturistas, ventas en linea o a través de las redes. En estas damos muestras y de gustaciones e igual damos material publicitario. En la actualidad estamos gestionando alianzas comerciales para tener canales de ventas muy efectivos.</t>
  </si>
  <si>
    <t>Malteadas</t>
  </si>
  <si>
    <t>$13000</t>
  </si>
  <si>
    <t>$3,500,000.00</t>
  </si>
  <si>
    <t>$77550000</t>
  </si>
  <si>
    <t>Que nuestra empresa quede fuertemente estructurada de una manera integral para que de acuerdo a los cambios implementados podamos crecer y consolidarnos como una empresa representativa en nuestra región y a nivel nacional. También queremos ser fuertes como exportadores de productos funcionales en el año 2018.</t>
  </si>
  <si>
    <t>Rafael Rojas Gerente soy administrador de empresas con un postgrado en Finanzas de Univalle, tengo mas de 30 años de experiencia profesional en cargos directivos del sector financiero y sector real y en consultoria evaluacion de proyectos y planes de negocio en el área financiera, y administrativa. Margarita Durango Valero Economista 25 años de experiencia profesional en el área administrativa y comercial. Luz Elena Durango Valero Administradora de empresas 25 de experiencia profesional en el área comercial y administrativa. Vicente Medina Enologo 30 años de experiencia profesional en procesos productivos de alimentos</t>
  </si>
  <si>
    <t>Rafael Alberto</t>
  </si>
  <si>
    <t>Rojas Cifuentes</t>
  </si>
  <si>
    <t>08/18/1961</t>
  </si>
  <si>
    <t>Margarita</t>
  </si>
  <si>
    <t>Durango Valero</t>
  </si>
  <si>
    <t>ventas@morganic.com.co</t>
  </si>
  <si>
    <t>08/17/1963</t>
  </si>
  <si>
    <t>Luz Elena</t>
  </si>
  <si>
    <t>organicfgsas@gmail.com</t>
  </si>
  <si>
    <t>Según nuestra experiencia, trabajo y contactos durante este periodo de emprendimiento hemos experimentado aciertos y fracasos pero lo mas importante es la visualización de un buen potencial de crecimiento e innovación en desarrollo de productos funcionales con unas características nutricionales muy importantes aubque somos profesionales con mas de 20 años de experiencia somos concientes de nuestras debilidades y del avance tecnológico y estratégico que se requiere para consolidar una empresa, por lo que siempre estaremos dispuestos a aprender de los mas experimentados y a crecer en lo profesional y en lo empresarial</t>
  </si>
  <si>
    <t>American Food Factory</t>
  </si>
  <si>
    <t>Gustavo Durango V</t>
  </si>
  <si>
    <t>gdurango@americanfoodsfactory.com</t>
  </si>
  <si>
    <t>Jun 9, 2017 11:34:39 AM</t>
  </si>
  <si>
    <t>Jun 9, 2017 12:44:08 PM</t>
  </si>
  <si>
    <t>tchira@grupobit.net</t>
  </si>
  <si>
    <t>Carrera 127 # 18-210</t>
  </si>
  <si>
    <t>http://surveygizmoresponseuploads.s3.amazonaws.com/fileuploads/330964/3446335/43-45d15f0aa38b6cf87f975911fa6a9ab3_Logo_Gbit_2011.png</t>
  </si>
  <si>
    <t>www.grupobit.net</t>
  </si>
  <si>
    <t>Facebook: https://www.facebook.com/Grupo-BIT-253998951378019/ Twitter: https://twitter.com/Grupo_BIT Linkedin: https://www.linkedin.com/company-beta/2097966/ Youtube: https://www.youtube.com/channel/UClWx0z1b-ZxWLQtMo80xgbQ</t>
  </si>
  <si>
    <t xml:space="preserve">Grupo BIT S.A es un compañía especializada en el desarrollo de Soluciones de Inteligencia Negocios, enfocadas a Consumo Masivo. Nuestro objetivo principal, es ayudar a nuestros clientes a tomar mejores decisiones a partir de un buen uso de la información. Contamos con dos productos: TSOL es una solución diseñada para que las empresas de consumo masivo puedan obtener y analizar de manera efectiva la información de sus diferentes canales de distribución. A través de los 7 módulos de la solución, los gerentes de ventas y trade marketing pueden tomar decisiones alrededor de sus canales de venta, logrando optimizar las inversiones y desarrollar los mismos. Pisys - Performance Indicators Systema, es una solución diseñada para optimizar los procesos de administración y análisis de indicadores y la planeación estratégica, que brinda información oportuna para facilitar los procesos de toma de decisiones a nivel directivo. La aplicación facilita la implementación de la metodología Balanced Scorecard, permitiendo hacer seguimiento a las diferentes perspectivas y a los objetivos asociados a las mismas. Pisys es el enlace ideal entre las actividades diarias y la estrategia organizacional, permitiendo verificar cómo las Gerencias y Procesos de la Organización apoyan el cumplimiento de los objetivos estratégicos planteados. </t>
  </si>
  <si>
    <t>Con nuestra solución para empresas de Consumo Masivo, el problema que existe para estas compañías es que tienen muy poco control sobre sus ventas secundarias, es decir, las ventas que hacen los diferentes actores de sus canales de distribución (distribuidores, supermercados, mayoristas, etc). En este sentido, una compañía de estas sabe muy bien cuánto le vende a un distribuidor, pero no tiene control desde ese punto en adelante, es decir, no conoce a cuántos clientes llega el distribuidor, a qué precios, con que productos, etc. lo cual dificulta la gestión y desarrollo del canal distributivo.</t>
  </si>
  <si>
    <t>Nuestra empresa ha diseñado un servicio de punta a punta que incluye lo siguiente:  - Tomar automática la información de ventas  desde el sistema de cada tercero.  - Validar y gestionar la calidad de la información recibida - Estandarizar la información, pues al tener diferentes fuentes de información, la codificación y detalle de la información puede ser diferente.  - Un portal de Inteligencia de Negocios para analizar el negocio. - Servicios de consultoría para aprovechar al máximo nuestra información.  Nuestra solución está enfocada 100% en lograr resultados tangibles.  En el siguiente enlace pueden ver un video corto con el resumen de lo que hacemos en el módulo principal de nuestra solución: https://www.youtube.com/watch?v=O8_2Qy7P1Fc</t>
  </si>
  <si>
    <t>Actualmente trabajamos para compañías como Nestle, Kimberly Clark, Colombina, Bayer, Tecnoquímicas, Mondelez, entre otros.  Para nuestro producto principal, TSOL Suite, hemos definido nuestro mercado potencial enmarcado en 19 sectores económicos (aceites y grasas, chocolates y confitería, pastas, entre otros). Dentro de las 5.000 empresas más grandes del país, se encuentran 534 empresas en los 19 sectores definidos como potenciales, esto nos lleva a que en un escenario de proyectos de tamaño promedio, estas 534 empresas representan un mercado potencial de cerca $100.000.000.000 al año en servicios de información para sus canales de distribución.</t>
  </si>
  <si>
    <t>Carvajal Tecnología y Servicios: CEN Distribuidores, CEN Colboración  Igerencia: Gestión Información Distribuidores Celuweb: Trade Marketing Móvil</t>
  </si>
  <si>
    <t>Nuestras principales diferencias se resumen es:  1. Nuestra Suite TSOL es la única que integra de manera transversal información de los diferentes canales de distribución (distribuidores, supermercados, droguerías, punto de venta), mientras que nuestros competidores son enfocados en algunos de los canales o en algún tipo de información.  2. Nuestro modelo es 100% de servicios, donde nosotros nos encargamos de todos los procesos operativos que puedan generar la operación de nuestra solución, de manera que los clientes se puedan concentrar en el análisis de la información.  3. Nuestro conocimiento de negocio es muy amplio, por lo tanto nuestra solución ha sido diseñada desde y para los clientes, hecho que reconocen ampliamente nuestros clientes, quienes nos ven más como un aliado que como un proveedor.</t>
  </si>
  <si>
    <t>Nuestro principales clientes son: Kimberly Clark, Bayer, Energizer, Casa Luker, Nestle, Harinera del Valle, JGB, Colombina, BDF, Mondelez, Lloreda, entre otros.  Nuestro modelo de negocio incluye unos costos de implementación que se pagan al inicio del proyecto y un canon mensual que los clientes pagan mientras sean usuarios de nuestros servicios. Adicionalmente se prestan servicios puntuales de consultoría, acompañamiento, desarrollos y capacitaciones que se cobran a la medida según las necesidades de cada cliente. Nuestra tasa de deserción de clientes es muy baja, lo que ha permitido el crecimiento exponencial de nuestra compañía.</t>
  </si>
  <si>
    <t>TSOL Suite</t>
  </si>
  <si>
    <t>$1,045,187,911.00</t>
  </si>
  <si>
    <t>Perú y Bolivia</t>
  </si>
  <si>
    <t>$160,000,000.00</t>
  </si>
  <si>
    <t>Recibir apoyo en el desarrollo de una estrategia que nos permita capitalizar el buen momento de la compañía y lograr explosionar a un siguiente nivel mucho más grande.</t>
  </si>
  <si>
    <t>Contamos con un equipo emprendedor de Alto Nivel, conformado por perfiles muy complementarios desde lo técnico, los proyectos y el mercadeo y ventas.   Andrei Tchira: Empresario y emprendedor, apasionado por las ventas, la inteligencia de negocios y los datos en general. Ingeniero Industrial, especializado en Mercadeo, con amplios conocimientos en el campo del seguimiento y control de la gestión a nivel organizacional. Fortaleza en Inteligencia de Negocios, Planeación Estratégica y Balanced Scorecard. Experiencia en procesos de venta y consultoría con altos niveles directivos.   John Carvajal: Ingeniero de Sistemas, Especializado en Procesos para desarrollo de software. Con más de 17 años de experiencia en el área tecnológica y 13 años enfocado 100% a la inteligencia de negocios. Amplias fortalezas en procesos avanzados de análisis de información.   Ricardo Gutierrez: Ingeniero de Sistemas, con más 20 años de experiencia en el área de tecnología en la Dirección de Proyectos, Gerencia de Áreas de Sistemas y Consultoría en Business Intelligence. Amplias fortalezas en procesos consultivos y gerencia de proyectos</t>
  </si>
  <si>
    <t>Andrei</t>
  </si>
  <si>
    <t>Tchira Cervantes</t>
  </si>
  <si>
    <t>10/18/1978</t>
  </si>
  <si>
    <t>John</t>
  </si>
  <si>
    <t>Carvajal</t>
  </si>
  <si>
    <t>jcarvajal@grupobit.net</t>
  </si>
  <si>
    <t>05/26/1975</t>
  </si>
  <si>
    <t>Ricardo</t>
  </si>
  <si>
    <t>Gutierrez</t>
  </si>
  <si>
    <t>rgutierrez@grupobit.net</t>
  </si>
  <si>
    <t>12/01/1969</t>
  </si>
  <si>
    <t>Jun 9, 2017 11:58:34 AM</t>
  </si>
  <si>
    <t>Jun 12, 2017 10:20:12 PM</t>
  </si>
  <si>
    <t>POTENCIA Y TECNOLOGIAS INCORPORADAS S.A</t>
  </si>
  <si>
    <t>maria.leyton@pti-sa.com.co</t>
  </si>
  <si>
    <t>Carrera 56 # 2 - 50</t>
  </si>
  <si>
    <t>http://surveygizmoresponseuploads.s3.amazonaws.com/fileuploads/330964/3446335/43-092d07cea3c04f83952a35b997decbbd_logo_azul.png</t>
  </si>
  <si>
    <t>www.pti-sa.com.co</t>
  </si>
  <si>
    <t>https://www.facebook.com/PTISACOLOMBIA  https://twitter.com/PTISACOLOMBIA  http://www.linkedin.com/company/potencia-y-tecnolog-as-incorporadas-s.a.</t>
  </si>
  <si>
    <t>Nuestra propuesta de valor:brindar soluciones integrales de ingeniería para el desarrollo de la infraestructura eléctrica usando tecnología innovadora y talento humano competente.Creamos y entregamos nuestra propuesta de valor a través de seis áreas de negocio: 1.INGENIERÍA Y CONSULTORÍA:Estudios Sistemas Eléctricos de Potencia y Sistemas Industriales, para el análisis de nuevos proyectos,ampliación de sistemas eléctricos existentes,coordinación de protecciones,análisis de fallas,entre otros 2.	PROYECTOS EPC(Engineering, Procurement and Construction):ingeniería, suministro,montaje y puesta en servicio en toda la cadena del suministro de energía eléctrica (Generación,transmisión,distribución y grandes consumidores) 3.	TELECONTROL Y AUTOMATIZACIÓN:Diseño e implementación de soluciones de networking industrial de alta disponibilidad y confiabilidad empleando medios guiados y no guiados. Integración de sistemas de control y protección para la automatización y telecontrol de sistemas eléctricos,con enfoque en tiempo real y ciberseguridad 4.REPRESENTACIONES:Somos representantes exclusivos en Colombia y en algunos países latinoamericanos de más de 20 fabricantes de equipos de potencia,control, comunicaciones y software especializado para sistemas eléctricos 5.PRUEBAS ELÉCTRICAS:Ejecutamos pruebas de diagnóstico y puesta en servicio a equipos de baja, media y alta tensión,empleando los lineamientos de los estándares nacionales e internacionales. 6.I+D+i:Consideramos la investigación,el desarrollo tecnológico y la innovación como factores clave para proporcionar valor a nuestros productos y servicios actuales y futuros</t>
  </si>
  <si>
    <t>Actividades de Ingeniería eléctrica y electrónica</t>
  </si>
  <si>
    <t>La competitividad,el dinamismo y el crecimiento económico de nuestro país ha obligado a las empresas a estar en una permanente búsqueda de ventajas competitivas las cuales pueden obtener desde dos perspectivas:la efectividad operacional y la creación de valor único para el cliente.Ambas requieren diseñar estructuralmente su negocio de una forma eficiente y eficaz,buscando alternativas que encajen dentro de su cadena de valor, que contribuyan a disminuir sus costos operativos y que, además, les permitan dedicar sus esfuerzos al 'core business'. En particular, el desarrollo de infraestructura eléctrica supone para cualquier compañía la contratación de personal especialista con alto nivel de experticia siendo este un gran costo operativo para proyectos que no son ejecutados de manera permanente dentro de su negocio</t>
  </si>
  <si>
    <t>Nuestra empresa responde como una oportunidad para que las compañías sean eficientes en su modelo de negocio, les brindamos soluciones integrales de ingeniería en el desarrollo de la infraestructura eléctrica incorporando conocimientos especializados, integrando capital, recursos humanos profesionales multidisciplinares y especializados, insumos e innovación tecnológica. Entregamos soluciones acordes a la necesidad de cada actor de la cadena del suministro eléctrico: generación, trasmisión, distribución y consumidores; creando una relación de confianza que permita contribuir al incremento de la productividad y competitividad de nuestros clientes.</t>
  </si>
  <si>
    <t>Para dimensionar el mercado potencial de nuestra empresa es necesario realizar un análisis teniendo en cuenta los diferentes agentes presentes en los eslabones de la cadena de abastecimiento del sector eléctrico, donde se han seleccionado dos grupos de interés: Grupo 1: Empresas que realicen las actividades de Generación, Transmisión, Distribución y Comercialización de energía eléctrica en Colombia, alrededor de 69 empresas. Desde su creación en el año 2000, PTI ha prestado servicios al 34% de las empresas de este grupo, sin embargo, son clientes solamente en uno de los servicios que ofrece la compañía, principalmente en el área de negocio de comercialización de suministros y equipos eléctricos. Grupo 2: Empresas medianas y grandes que sean grandes consumidores de energía eléctrica.</t>
  </si>
  <si>
    <t xml:space="preserve">Para analizar los diferentes competidores se pueden agrupar teniendo en cuenta las etapas de un proyecto de infraestructura eléctrica: pre-factibilidad, factibilidad, diseño y ejecución. Dentro de estas etapas se identifican las empresas competidoras como aquellas que prestan los siguientes servicios: Pre-factibilidad y factibilidad: Ingeniería,Ingeniería básica + Feed(Front End Engineering Design) Diseño y ejecución: interventoría, ingeniería y diseños, constructora, montajes electromecánicos fabricantes de equipos, project management, ingeniería detalle. A continuación, citamos algunos de nuestros competidores directos prestadores de servicios conexos al sector de energía: HMV Ingenieros (EPC), Integral (EPC), Ingeniería especializada(EPC),Sedic Ingenieros (Diseño y consultoría),Ingetec (Diseño y consultoría),GERS (Diseño y consultoría)  </t>
  </si>
  <si>
    <t>Integralidad: Cuenta con profesionales altamente calificados, PhDs, mágisters, especialistas, etc y en diferentes áreas que nos permiten generar soluciones integrales y adaptadas al contexto que se requiera.   Tecnología innovadora: Gracias a sus aliados estratégicos proveedores de suministros y equipos eléctricos a nivel mundial nuestra empresa tiene a su alcance los últimos avances tecnológicos en el ámbito que se desempeña. Adicionalmente cuenta con un departamento de I+D+i que es transversal a toda su cadena operativa y permanece en constante búsqueda de vigilancia tecnológica en aras de mejoramiento de su cadena de valor y la de sus clientes. Tiempo de entrega asegurado: Por la infraestructura logística desarrollada a lo largo de los años para la importación de tecnología desde cualquier parte del mundo y por las competencias de sus profesionales en metodologías PMP y gestión de los proyectos.</t>
  </si>
  <si>
    <t xml:space="preserve">El modelo de ingresos está dado por Ventas directas y/o contratos entre 1 y 3 años dependiendo del servicio requerido. Actualmente la distribución de ingresos de la compañía se encuentra de la siguiente manera: 1.	INGENIERÍA Y CONSULTORÍA: 1% 2.	PROYECTOS EPC: &lt; 1% 3.	TELECONTROL Y AUTOMATIZACIÓN: 38% 4.	REPRESENTACIONES: 60% 5.	PRUEBAS ELÉCTRICAS: &lt; 1% 6.	I+D+i: 0 % </t>
  </si>
  <si>
    <t>Comercialización de equipos y suministros eléctricos</t>
  </si>
  <si>
    <t>$2,131,593,615.00</t>
  </si>
  <si>
    <t>$255,000,000.00</t>
  </si>
  <si>
    <t>$3,959,506,637.00</t>
  </si>
  <si>
    <t xml:space="preserve">Nuestra empresa se encuentra en una etapa de 'pivot' tratando de fortalecer su modelo de negocio con el objetivo de potenciar su capacidad propia, y en la búsqueda de balancear mucho más sus fuentes de ingresos entre todos los servicios. Adicionalmente, el crecimiento de la compañía no ha contado con una planeación estratégica definida y con objetivos claros por lo que Valle Impacta sería la oportunidad para hacerlo. Contamos con el grupo de trabajo, la disponibilidad y la disposición para entrar en el programa ya que somos conscientes de la necesidad de adquirir herramientas que nos permitan fortalecernos como empresa. </t>
  </si>
  <si>
    <t xml:space="preserve">Empresario1:Ingeniero Eléctrico  de la Universidad de Valle (1978) con posgrado de Administración de empresas (1992), con conocimientos en diseño, construcción, operación y mantenimiento  de instalaciones electromecánicas industriales, plantas de generación de energía eléctrica, subestaciones de  potencia y redes eléctricas.   Empresario2: Ingeniero Eléctrico  de la Universidad de Valle con Posgrado en comercio exterior de la Universidad e Barcelona, con conocimientos en diseño, construcción, operación y mantenimiento  de instalaciones electromecánicas industriales, plantas de generación de energía eléctrica, subestaciones de  potencia y redes eléctricas. Profesional creativo, dinámico, flexible, con iniciativa. Capacidad de liderazgo en equipos multidisciplinarios y resolución de problemas.  PTI nace en el años 2000 a partir de la unión de dos empresas: Las firmas ONATEC Ltda. e IDDEA Ltda de los dos empresarios.  </t>
  </si>
  <si>
    <t>Wilson</t>
  </si>
  <si>
    <t>Montes</t>
  </si>
  <si>
    <t>wrmontes@pti-sa.com.co</t>
  </si>
  <si>
    <t>09/21/1955</t>
  </si>
  <si>
    <t>JAIRO</t>
  </si>
  <si>
    <t>NARANJO</t>
  </si>
  <si>
    <t>jhnaranjo@pti-sa.com.co</t>
  </si>
  <si>
    <t>09/01/1954</t>
  </si>
  <si>
    <t>reddi</t>
  </si>
  <si>
    <t>Jun 9, 2017 12:21:54 PM</t>
  </si>
  <si>
    <t>Jun 29, 2017 5:48:00 PM</t>
  </si>
  <si>
    <t>PIXEL INGENIERIA S.A.S</t>
  </si>
  <si>
    <t>gerencia@pixelingenieria.com.co</t>
  </si>
  <si>
    <t>Carrera 23 D # 10 A 35</t>
  </si>
  <si>
    <t>http://surveygizmoresponseuploads.s3.amazonaws.com/fileuploads/330964/3446335/143-506e6de37286a7d9f821822854801684_LOGO_PIXEL_INGENIERIA.jpg</t>
  </si>
  <si>
    <t>www.pixelingenieria.com.co</t>
  </si>
  <si>
    <t>https://www.facebook.com/NefDigitalPublicidad</t>
  </si>
  <si>
    <t xml:space="preserve">Somos una empresa de diseño, fabricación y comercialización de productos electrónicos, tenemos una experiencia de más de 5 años en el mercado COLOMBIANO, contamos con un equipo de ingenieros altamente capacitados para desarrollar proyectos de innovación enfocados a utilizar tecnologías limpias que ayuden a disminuir el calentamiento global mundial. Trabajamos con el ánimo de satisfacer todas las expectativas y necesidades de nuestros clientes. Nuestro personal está calificado por el Servicio Nacional de Aprendizaje "SENA" para realizar trabajos en alturas, también contamos con los instrumentos necesario para realizar dichos trabajos en alturas los cuales también cuentan con su respectiva certificación. Productos: •Producto 1: Fabricación de Display electrónicos en todas sus medidas y colores •Producto 2: Fabricación de Circuitos impresos			 •Producto 3: Suministro de componentes electrónicos		 •Producto 4: Diseño e implementación de sistemas de Energías renovables  			  •Producto 5: Fabricación e implementación de proyectos de iluminación. •Producto 6: Fabricación de Avisos de precios electrónicos en todos sus tamaños •Producto 7: Desarrollo de sistemas inalámbricos 	Servicios: •Servicio 1: Proyectos de Iluminación led •Servicio 2: Diseño de circuitos impresos •Servicio 3: Desarrollo de hardware •Servicio 4: Mantenimiento Electrónico •Servicio 5: Desarrollo en Android enlazado a circuitos electrónicos •Servicio 6: Ensamble electrónico.	 </t>
  </si>
  <si>
    <t>Productos electrtonicos</t>
  </si>
  <si>
    <t>En Colombia hay una reglamentación que obliga a personas que realicen trabajos en altura a tener un curso y certificado en alturas, a esto súmele que los equipos de protección para estas personas como (arnés, etc) deben de ser certificados y cada año tanto las personas como los equipos de seguridad deben de recertificarse, lo cual conlleva a tener unos gasto altos para realizar el cambio de los precios de los avisos de las bombas de gasolina, estos avisos son de fichas acrílicas, para realizar actualización de precios debemos destinar personal para subirse hasta el aviso a realizar el cambio. existe gran probabilidad que por climas fuertes las fichas puedan caer y llegar a lesionar personas u ocasionar daños.</t>
  </si>
  <si>
    <t>diseñamos y fabricamos un sistema de visualización de precios electrónicos, el cual permite al usuario con un control remoto cambiar sus precios de los productos (gasolina) sin necesidad de subirse hasta el aviso. El sistema cuenta con RF (Radiofrecuencia) que permite al usuario hacer los cambios de los precios de una manera inalámbrica. hemos mejorado la versión  para que los precios puedan ser modificados desde una aplicación; desarrollamos una app en Android para que nuestros usuarios tengan el control de su aviso desde el celular. Aparte de todas estas ventajas que ofrece nuestro producto también ofrece un aspecto hermoso y futurista a cada estación, por otro lado la tecnología led tiene un impacto positivo con el medio ambiente.</t>
  </si>
  <si>
    <t xml:space="preserve">Nuestros Clientes son: •	NEON AYALA •	NEF DIGITAL •	INCIVIL •	COMBUSCOL •	PUNTO VISUAL •	BAXTER •	EXXON MOBIL •	BIOMAX •	TEXACO •	GULF •	PETROBRAS •	CASA OBEN •	VTA HOME En este momento tenemos un mercado potencial que son las bombas de gasolina en Colombia. Queremos llegar a otros países con nuestro producto, hemos podido vender a ecuador 2 de nuestros productos y han respondido de excelente manera, los combustibles son un mercado mundial por lo cual queremos llegar a Perú, ecuador, Venezuela, panamá, Bolivia, Chile y argentina. Las ventas potenciales en cada uno de estos países podrían ser de 500 y 600 millones de pesos. </t>
  </si>
  <si>
    <t xml:space="preserve">1.	¿Quiénes son sus competidores?  •	Competidor 1: INSEPET •	Competidor 2: INGENIO ELECTRONICO •	Competidor 3: ADIL:  Aplicaciones Digitales LTDA •	Competidor 4: INELSOFT  En general estos competidores fabrican o han fabricado en algún momento estaciones digitales. </t>
  </si>
  <si>
    <t>Una de las principales diferencia que Pixel Ingeniería tiene con su competencia es que los productos electrónicos son 100% diseñados y fabricados por Pixel en Colombia específicamente en la ciudad de Cali. La competencia son implementadores de esta tecnología no fabricantes, sus productos son importados de países como Alemania y china. La segunda diferencia es que como fabricantes estamos en la capacidad de responder de forma rápida y oportuna en el caso de ser necesario, las garantías dado el caso se responden de manera inmediata en comparación a la competencia. La competencia al no ser fabricante en algunos casos subcontrata nuestros servicios de ingeniería. Por otro lado hemos diseñado un sistema electrónico unificado que permite darle más versatilidad y fiabilidad a nuestros productos en la parte electrónica. Cosa que ninguno de nuestros competidores maneja.</t>
  </si>
  <si>
    <t>La manera en que pixel ingeniería recibe los ingresos es por ventas directas, en donde el cliente da un anticipo del 50% del valor total de producto.</t>
  </si>
  <si>
    <t>Estacion de Precios Electrónicos</t>
  </si>
  <si>
    <t>$3900000</t>
  </si>
  <si>
    <t>$92,268,361.00</t>
  </si>
  <si>
    <t>$4,940,001.00</t>
  </si>
  <si>
    <t xml:space="preserve">Tenemos una expectativa muy grande con este programa, reconocemos que nos falta potencializar todas las habilidades y virtudes que como empresa tenemos; direccionando de mejor manera los procesos de la compañía y ampliando nuestro portafolio de servicios con nuevos productos innovadores que permitan a los usuarios hacer su vida más fácil o segura.  Queremos que nos guíen y nos acompañen a hacerle reingeniería a PIXEL INGENIERIA S.A.S, que nos muestren las cosas que muy posiblemente por nuestro diario que hacer no lo vemos y podemos mejorar, o las cosas que por falta de conocimiento desconocemos. Vamos hacer la esponja para  adsorber todo lo que ustedes nos puedan enseñar. Queremos hacer de Pixel una empresa que dure muchos años más y que podamos ser un foco de empleo para muchos colombianos que en estos momentos están esperando una oportunidad para mostrar lo que saben y de lo que son capaces.  Queremos con la ayuda de este programa llegar a ser una de las mejores empresas de electrónica de la región y del país, sin descuidar nuestro ideal de conservar nuestros recursos naturales. Estamos convencidos que podemos aumentar nuestros ingresos y expandir nuestro mercado con el apoyo y colaboración de ustedes. </t>
  </si>
  <si>
    <t>Nelly Fernández: Nivel de Estudios Bachiller, Fundadora y Dueña de la Empresa NEF DIGITAL PUBLICIDAD S.A.S, Socia de Pixel Ingeniería S.A.S. este integrante del grupo tiene mucha experiencia en el ámbito publicitario, su empresa tiene más de 17 años de experiencia.  Javier Jaramillo: Nivel de Estudios Bachiller, socio fundador de Pixel Ingeniería S.A.S, cuenta con una experiencia de más de 20 años trabajando para empresas publicidad. Ha realizado cursos de electrónica básica. Cuenta con una experiencia de 6 años en ensamble electrónico. Emmanuel Molina: Nivel de Estudios Técnico en Diseño Gráfico. Cuenta con una experiencia de 6 años en ensamble electrónico, ha realizado cursos de electrónica básica. Arnulfo Quintana: Nivel de estudios Universitario, Ingeniero Electrónico de la USC, socio fundador de Pixel Ingeniería S.A.S, Gerente y representante legal de Pixel,  beca de Honor Mejor Estudiante año 2006 A universidad Santiago de Cali, Consejero superior De la USC periodo 2003 -2006, Coordinador de la comisión de control y fiscalización de la USC año 2006. Consejero superior USC periodo 2008 -2011, Coordinador de la comisión de control y fiscalización de la USC año 2009. Ingeniero de Proyectos de Automatización para grandes empresas de la región (Tecno químicas, Michelin, Cartón Colombia, levapan, parmalat).</t>
  </si>
  <si>
    <t>Arnulfo</t>
  </si>
  <si>
    <t>Quintana Marin</t>
  </si>
  <si>
    <t>04/13/1983</t>
  </si>
  <si>
    <t>Nelly</t>
  </si>
  <si>
    <t>Fernadez</t>
  </si>
  <si>
    <t>nellyfer@nefdigital.com</t>
  </si>
  <si>
    <t>08/18/1957</t>
  </si>
  <si>
    <t>Nef Digital Publicidad S.A.S</t>
  </si>
  <si>
    <t>Javier Augusto</t>
  </si>
  <si>
    <t>Jaramillo</t>
  </si>
  <si>
    <t>javierj@pixelingenieria.com.co</t>
  </si>
  <si>
    <t>08/16/1979</t>
  </si>
  <si>
    <t>Pixel Ingeniería es una empresa de diseño y fabricación electrónica que comenzó a prestar sus servicios sin estar registrada en cámara y comercio en el año 2011 esto por falta de recursos, después de 6 meses encontramos una empresa que se interesó en ser socio de Pixel Ingeniería y es así como Nef digital se convierte en el musculo financiero de pixel Ingeniería, es en ese momento donde cliente de combustibles empiezan a mirarnos diferente porque ya había un respaldo económico para empezar a trabaja con nosotros. Es así que decidimos facturar con nombre NEF DIGITAL dado que esta tenía más tiempo de ser constituida y contaba con unas instalaciones que para los clientes eran importante. Internamente manejamos las dos empresas por separado y es así como nos convertimos para el público en el departamento de ingeniería de Nef Digital y empezamos a trabajar pero internamente todo era separado pixel respondía por sus empleados y sus obligación, el negocio desde un principio fue y es muy rentable es así como las cosas fueron creciendo ya la gente sabia de nuestro trabajo y decidimos registrar a PIXEL INGENIERÍA S.A.S desde el año 2016 ya los cliente nos conocían y no tuvimos problemas en seguir trabajando con ellos. Hago esta referencia para tener en cuenta los años antes de ser constituida pixel ingeniería, el 22 de noviembre del 2017 cumpliremos 6 años de servicio al publico.</t>
  </si>
  <si>
    <t>NEF DIGITAL PUBLICIDAD S.A.S</t>
  </si>
  <si>
    <t>WILBER JIMENEZ</t>
  </si>
  <si>
    <t>wilberji@nefdigital.com</t>
  </si>
  <si>
    <t>Un amigo me conto</t>
  </si>
  <si>
    <t>Jun 9, 2017 12:21:32 PM</t>
  </si>
  <si>
    <t>Jun 30, 2017 3:39:39 PM</t>
  </si>
  <si>
    <t>Lechter Americas Colombia SAS</t>
  </si>
  <si>
    <t>alejandra@lechteramericas.com</t>
  </si>
  <si>
    <t>Calle 34AN  3CN 22</t>
  </si>
  <si>
    <t>http://surveygizmoresponseuploads.s3.amazonaws.com/fileuploads/330964/3446335/143-53c6aa4c49106152e485d10b4bd003e3_Logo_Lechter_Americas_Colombia.png</t>
  </si>
  <si>
    <t>http://lechteramericas.com/es/inicio/</t>
  </si>
  <si>
    <t>https://www.facebook.com/LechterAmericas-413695402004534/  https://www.linkedin.com/company-beta/6389551/</t>
  </si>
  <si>
    <t>ESTUDIOS DE MERCADO Y REALIZACION DE ENCUESTAS DE OPINION PUBLICA, A NIVEL NACIONAL O EN EL EXTERIOR</t>
  </si>
  <si>
    <t>Investigación de Mercados</t>
  </si>
  <si>
    <t>Ampliar el portafolio de clientes locales, regionales, nacionales e internacionales.</t>
  </si>
  <si>
    <t>Asistiendo a eventos con empresarios y clientes potenciales. Enviamos carpetas de presentación y hacemos visitas presenciales.</t>
  </si>
  <si>
    <t>Empresas de investigación de mercados de todo el mundo, sin presencia en Colombia.  Clientes finales de todos los sectores de la economía.</t>
  </si>
  <si>
    <t>Otros investigadores (Napoleón Franco, Centro Nacional de Consultoría, Millward Brown) que ofrecen investigaciones de mercados.</t>
  </si>
  <si>
    <t>Por el servicio que prestamos. Ofrecemos calidad superior en servicio al cliente y rapidez en las respuestas a los clientes.</t>
  </si>
  <si>
    <t>Hacemos ventas directas a los clientes nacionales y extranjeros.</t>
  </si>
  <si>
    <t>Investigaciones cuantitativas de mercados</t>
  </si>
  <si>
    <t>-$31,358,203.00</t>
  </si>
  <si>
    <t>Estados Unidos, Mexico, Argentina, Alemania</t>
  </si>
  <si>
    <t>$53,000,000.00</t>
  </si>
  <si>
    <t>Aumentar los contactos comerciales, aumentar las ventas y profesionalizar a los colaboradores</t>
  </si>
  <si>
    <t>Los dos socios, una profesional en Administración de Empresas y otro profesional en Ingeniería Industrial tenemos una marcada tendencia al servicio al cliente. Tenemos más de 20 años de experiencia en Investigación e Inteligencia de Mercados asesorando empresas locales, regionales, nacionales e internacionales con proyectos cualitativos, cuantitativos o digitales.</t>
  </si>
  <si>
    <t>Ilan</t>
  </si>
  <si>
    <t>Lechter</t>
  </si>
  <si>
    <t>ilan@lechteramericas.com</t>
  </si>
  <si>
    <t>07/20/1967</t>
  </si>
  <si>
    <t>Alejandra</t>
  </si>
  <si>
    <t>Mejía</t>
  </si>
  <si>
    <t>03/10/1972</t>
  </si>
  <si>
    <t>ninguna@ninguna.com</t>
  </si>
  <si>
    <t>Jun 9, 2017 4:10:02 PM</t>
  </si>
  <si>
    <t>Jun 12, 2017 2:24:04 PM</t>
  </si>
  <si>
    <t>HEY SAS</t>
  </si>
  <si>
    <t>haroldvarela@heycomunicacion.com.co</t>
  </si>
  <si>
    <t>Avenida 5B Norte 20 20</t>
  </si>
  <si>
    <t>http://surveygizmoresponseuploads.s3.amazonaws.com/fileuploads/330964/3446335/250-18bcddc5b54205c995a9057058fb1869_Logo_Hey.png</t>
  </si>
  <si>
    <t>http://www.heycomunicacion.com.co/</t>
  </si>
  <si>
    <t>https://www.youtube.com/channel/UCMOUPMwqdSqM7wk8wgZSTQw</t>
  </si>
  <si>
    <t xml:space="preserve">Somos una empresa de consultoria estrategica que genera valor a traves de la comunicacion en el marco del servicio y la sostenibilidad. Servicios: Comunicacion Interna y Externa, Universidad del Servicio, Relacionamiento y Manejo de Crisis. </t>
  </si>
  <si>
    <t>La necesidad que tienen las organizaciones de impulsar sus negocios hacia el crecimiento y su sostenibilidad.</t>
  </si>
  <si>
    <t>Se logra a traves de una visioon 360 grados, que permita crear estrategias para apoyar el crecimiento potencias el talento impulsar la competitividad  a traves de la innovacion.</t>
  </si>
  <si>
    <t>FCC PANAMA, UNICENTRO, CAMARA DE COMERCIO DE CALI, CIAMSA, ORIENTE, CAMARA DE COMERCIO DE BUGA, ASMET SALUD, GASES DE OCCIDENTE, COMPAÑIA ENERGETICA DE OCCIDENTE, CACHIBI, COIMPRESORES, FEDEJOHNSON, CENTRO CIAL BUGA PLAZA, SUMMAR PRODUCTIVIDAD, CENTRO DE EVENTOS VALLE DEL PACIFICO, CENTRO DE DIAGNOSTICO AUTOMOTOR DEL VALLE.</t>
  </si>
  <si>
    <t>Quijiote comunicaciones.   Comunicacion interna y externa y servicios de publicidad.</t>
  </si>
  <si>
    <t>Se diferencian a traves de la innovacion y la calidad.</t>
  </si>
  <si>
    <t>Ventas directas.</t>
  </si>
  <si>
    <t>Consultoria</t>
  </si>
  <si>
    <t>$36,658,000.00</t>
  </si>
  <si>
    <t>Panama, Costa Rica</t>
  </si>
  <si>
    <t>Traer mas negocios, para lograr un crecimiento sostenible que permita fortalecer la innovacion.</t>
  </si>
  <si>
    <t xml:space="preserve">Profesionales en el area de comunicacion social, diseño de la comunicacion grafica, admon y finanzas. </t>
  </si>
  <si>
    <t>Varela Hernandez</t>
  </si>
  <si>
    <t>12/11/1956</t>
  </si>
  <si>
    <t>Luisa Fernanda</t>
  </si>
  <si>
    <t>López Arango</t>
  </si>
  <si>
    <t>luisalopez@heycomunicacion.com.co</t>
  </si>
  <si>
    <t>04/06/1990</t>
  </si>
  <si>
    <t>Torres Lorza</t>
  </si>
  <si>
    <t>danielatorres@heycomunicacion.com.co</t>
  </si>
  <si>
    <t>05/04/1990</t>
  </si>
  <si>
    <t>Hey SAS</t>
  </si>
  <si>
    <t>Luisa Fernanda Lopez Arango</t>
  </si>
  <si>
    <t>Jun 9, 2017 4:29:16 PM</t>
  </si>
  <si>
    <t>Jun 12, 2017 4:50:26 PM</t>
  </si>
  <si>
    <t>operaciones@italastore.com</t>
  </si>
  <si>
    <t>CLL 24AN AV 5 - 37 LC3</t>
  </si>
  <si>
    <t>http://surveygizmoresponseuploads.s3.amazonaws.com/fileuploads/330964/3446335/43-e1c59808db5d601ff88eb6357a02cd21_IMAGENES_A_ESCALA-01.jpg</t>
  </si>
  <si>
    <t xml:space="preserve">italastore/facebook italastore/instagram </t>
  </si>
  <si>
    <t>El objetivo principal de Itala es comercializar ropa y artículos de mujer, pronta moda con precios asequibles, brindando a la mujer contemporánea una experiencia llena de moda, tendencias, sueños y emociones.</t>
  </si>
  <si>
    <t>Comercio al por menor de prendas de vestir de mujer</t>
  </si>
  <si>
    <t>PRODUCTO Encontrar proveedores nacionales de confección que se ajusten a los requerimientos de eficiencia, calidad innovación, exclusividad, en mínimas cantidades con alta variedad en referencias.   Con el fin de alcanzar procesos de abastecimientos constantes de producto. - Manejo de Inventarios y rotación.  ORGANIZACIONAL Necesitamos un análisis general de ITALA que nos permita entender en que momento empresarial nos encontramos y definir las fortalezas que tenemos y  oportunidades para mejorar, esto seria de gran apoyo para nosotros pues todo el camino realizado solo ha sido bajo nuestros conocimientos.  Informarnos mas a fondo de la situación general del mercado local y nacional del sector, creando oportunidades de crecimiento y estrategias que nos permitan dar pasos mas firmes.  OMNICANAL Desarrollar la venta online</t>
  </si>
  <si>
    <t xml:space="preserve">* Conocimiento de procesos y metodologias  * Mas conocimientos del sector y su comportamiento. * Asesorías de especialistas en las áreas de necesidad. * Acceso a conferencias y ferias empresariales. * Selección de personal idoneo </t>
  </si>
  <si>
    <t>Mujeres entre los 25 y 35 años; profesional, con un estilo muy definido donde priman las siguiente características (femenina, delicada, clásica, romántica, sofisticada, versátil y detallista), autonoma, informada de actualidad y tendencias. En los proximos tres años quereos incursionar en el mercado online pues sabemos que hay muchas posibilidades para nuestra marca, este en un plan a mediano plazo que debemos desarrollar rápidamente.  El otro mercado es expandir la marca con aperturas de tiendas fisicas en otras ciudades donde hemos venido evaluando la viabilidad. Las Ventas online por año promedio son de $1.000 MM aproximadamente esto teniendo en cuenta el valor de venta de una tienda física y seria la base para empezar la proyección.</t>
  </si>
  <si>
    <t>Marcas de ropa femenina   Locales * Padova  * Urban Chic Venta en tiendas fisicas  Nacionales * Studio F Venta tiendas físicas y online  Internacionales * Zara * Naf Naf Venta tiendas físicas y online</t>
  </si>
  <si>
    <t>* Nos diferenciamos por tener producto de tendencia para el mercado local bajo conceptos de diseño basados en megatendencias globales, ofreciendo exclusividad, calidad y constante renovación. * Nuestros puntos de venta están diseñados exclusivamente a los gustos, comodidad y estilo de vida de nuestras clientas, basando cada detalle en los conceptos de experiencia sensorial y emocional.  * El visual Merchandising de la tienda lo hemos ido desarrollando para brindar facilidad y experiencia en el momento de la venta, se realizan cambios constantes en la exhibición de acuerdo a la entrada de producto y los conceptos de tendencia y su evolución. * La comunicación de la marca la creamos de acuerdo al calendario comercial de ITALA y desarrollamos contenido para redes sociales bajo una parrilla de contenido, todo esto se replica utilizando algunas piezas en impresion para venta promocional en tiendas y referentes de looks; todo esto se logra realizando fotografía con lookbooks, campañas, fotos de producto y street style, todo esto  para tener como resultado la fidelizacion y la recordación de la marca.  * Capacitamos constantemente a nuestras asesoras de venta en servicio al cliente bajo protocolos de venta para ofrecer una experiencia cuidada en detalles.</t>
  </si>
  <si>
    <t>Ventas Directas en efectivo y tarjetas debito y credito.</t>
  </si>
  <si>
    <t>Prendas de vestir</t>
  </si>
  <si>
    <t>$42,050,758.00</t>
  </si>
  <si>
    <t>$21,000,000.00</t>
  </si>
  <si>
    <t>Produccion</t>
  </si>
  <si>
    <t>* Tener acceso a la información con el apoyo de especialistas con experiencia en el sector. * Mejorar la productividad de la empresa. * Crecer como empresa y como empresarios con todo el apoyo del programa. * Crear una dinamica organizacional sostenible con procesos renovados y acertados a nuestro sector. *Capacitarnos y quedar con herramientas para lograr el crecimiento proyectado y consolidar la marca a nivel nacional.</t>
  </si>
  <si>
    <t>Erika Silva, CEO Administradora de empresas del Icesi con énfasis en mercadeo y visual merchandising con mas de 10 años de experiencia en el sector. Mauricio Duran Gerente financiero y administrativo es Ingeniero civil y  por su formación académica apoya a Itala en todo el proceso de estructura, proyecciones y administración general del negocio Ana Lucia Jaramillo, Asesora y consultora en mercadeo de Moda, ofrece para Itala desde inicio de 2017 la consultoría en Arquitectura de Marca, Mercadeo, tendencias y conceptos de Moda, aplicada al sector textil, vestuario y marroquinería / calzado.</t>
  </si>
  <si>
    <t>Erika Ximena</t>
  </si>
  <si>
    <t>Silva Bernal</t>
  </si>
  <si>
    <t>erika.silva@italastore.com</t>
  </si>
  <si>
    <t>10/28/1983</t>
  </si>
  <si>
    <t>Mauricio</t>
  </si>
  <si>
    <t>Duran Pinillos</t>
  </si>
  <si>
    <t>08/11/1979</t>
  </si>
  <si>
    <t>Ana Lucia</t>
  </si>
  <si>
    <t>Jaramillo Toro</t>
  </si>
  <si>
    <t>jaramillochia@gmail.com</t>
  </si>
  <si>
    <t>03/06/1953</t>
  </si>
  <si>
    <t>* Ana Lucia Jaramillo solo presta para Itala la función de asesoría a partir del 2017, nos ha ayudado mucho en entender mas el mercado y el sector textil, brindándonos herramientas claves y de fácil aplicación, todavía estamos en el proceso de arquitectura de marca que es el primer modulo de la asesoría. * En la pregunta de proyección de ventas en los próximos 3 años bao el crecimiento planteado, el valor que damos es solo de un negocio partiendo de ahí y de los resultados de la tienda online se multiplicaria por los tres años igualmente agregaríamos la venta de los nuevos puntos de venta. * Las proyecciones de ventas de los años 2017 y 2018 es sin aperturas de mas tiendas solo corresponde a un proyección de las existentes.</t>
  </si>
  <si>
    <t>OLIVA</t>
  </si>
  <si>
    <t>Alex Lozano</t>
  </si>
  <si>
    <t>olivashoes@gmail.com</t>
  </si>
  <si>
    <t>Jun 9, 2017 4:39:38 PM</t>
  </si>
  <si>
    <t>Jun 9, 2017 5:38:02 PM</t>
  </si>
  <si>
    <t>URAN RENTERIA INGENIEROS S.A.</t>
  </si>
  <si>
    <t>constructoraurinsa@gmail.com</t>
  </si>
  <si>
    <t>cra 3 # 11 - 32 of 926</t>
  </si>
  <si>
    <t>http://surveygizmoresponseuploads.s3.amazonaws.com/fileuploads/330964/3446335/250-7ba3ddd10d981680291a803e0afda0fb_LOGOURINSA.JPG</t>
  </si>
  <si>
    <t>http://www.urinsa.co/</t>
  </si>
  <si>
    <t>https://www.facebook.com/UrinsaConstru/</t>
  </si>
  <si>
    <t>Somos una empresa de ingeniería civil, enfocados en la construcción de obras de infraestructura, propiciamos el desarrollo para las comunidades donde intervenimos. Ofrecemos los siguientes servicios: alquiler de maquinaria, estructuración y diseño de proyectos, proyectos industriales, obras civiles de infraestructura y urbanismo</t>
  </si>
  <si>
    <t>El problema que buscamos solucionar es la inadecuada gestión de Residuos de Construcción y Demolición -RCD (anteriormente denominados escombros) de la mayoría de los actores dentro del sector de la construcción, la cual genera contaminación al aire, el agua y el suelo.</t>
  </si>
  <si>
    <t>Mediante nuestro proyecto llamado "3R", un aplicativo móvil que busca conectar la oferta y demanda de las excavaciones, rellenos y demoliciones que se están generando en tiempo real, que permita generar valor agregado a los residuos sólidos (trituración y reciclaje) de las excavaciones y demoliciones para la misma obra o para rellenos de terceros. Que funcione como una plataforma para el fortalecimiento de  la gestión integral de residuos de construcción y demolición -RCD, que  apoye la meta que tiene Minambiente (Resolución 472 de febrero 2017):"lograr que los grandes generadores de residuos aprovechen un porcentaje no inferior al 2% del peso total de los materiales usados en una obra."</t>
  </si>
  <si>
    <t>Nuestros clientes actuales son las constructoras de vivienda y la subcontratacion de obras civiles. El mercado potencial es todo aquel que genere residuos de construcción y demolición, donde se pueden proyectar ventas de aproximadamente 2.000 millones de pesos.</t>
  </si>
  <si>
    <t>Nuestra competencia directa, son contratista que realizan movimiento de tierra, como dimel ingenieria, Malagón Cajiao &amp;cia, ICH, entre otros. Nuestra competencia indirecta son las grandes compañías de obras de infraestructura como conconcreto, Estima, Latco, etc.</t>
  </si>
  <si>
    <t>Actualmente nuestro diferenciados más fuerte es el alquiler de una excavadora de gran tamaño  que maximiza tiempos, en cuanto que carga 3 veces más la cantidad de m3 que una excavadora promedio por movimiento.</t>
  </si>
  <si>
    <t>El modelo de ingreso actual de la empresa es por ventas directas; actualmente nos encontramos en la fase de inicial de un proyecto de innovación que busca una nueva forma de generar ingresos por medio de una aplicación móvil, la cuál también puede funcionar como medio publicitario.</t>
  </si>
  <si>
    <t>Obras civil de mejoramiento industrial</t>
  </si>
  <si>
    <t>Realizamos pocos seguimientos</t>
  </si>
  <si>
    <t>$11,264,956.00</t>
  </si>
  <si>
    <t>$14,000,000.00</t>
  </si>
  <si>
    <t>Nuestras expectativas respecto al programa Valle Impacta son las siguientes: 1. Que nos permita definir el modelo de negocio del aplicativo móvil que estamos generando; 2. Concientizarnos acerca de la importancia del Gobierno Corporativo y su implementación; 3.Que nos permita mejorar nuestro modelo financiero generando disminución de en el % de deuda e incrementar ingresos y ganancias, 4. Consolidar una red, con empresarios que se encuentren en la misma dinámica generando una sinergia, un tejido empresarial que permita el crecimiento de pequeños empresarios como nosotros, generando posibles alianzas estratégicas;5 . Que nos permita definir un plan estratégico aterrizado y real para los próximos 5 años.</t>
  </si>
  <si>
    <t>Nuestro equipo emprendedor esta conformado por: 1. Un ingeniero civil, con 29 años de experiencia en el sector de la construcción, soñadora y visionario, apasionado por el crecimiento de la región pacífico, actualmente es el director ejecutivo de La Asociación Logistica de Buenaventura y eso socio - fundado del Parque Logístico La Proa Buenaventura, el cual cuenta con socios como Apix, Estrumetal, entre otro. 2. Una administradora de empresas, con 23 años de experiencia en el sector, enfocada y apasionad por la gestión humana, encargada de  generar un ambiente laboral agradable dentro de la compañía. 3. Una economista y negociadora Internacional, con 4 años de experiencia en el sector, apasionada por los temas relacionados al crecimiento sostenible, medio ambiente, innovación y relaciones internacionales</t>
  </si>
  <si>
    <t>Elias</t>
  </si>
  <si>
    <t>Uran Restrepo</t>
  </si>
  <si>
    <t>05/23/1961</t>
  </si>
  <si>
    <t>Martha Elena</t>
  </si>
  <si>
    <t>Uran</t>
  </si>
  <si>
    <t>urinsa@hotmail.com</t>
  </si>
  <si>
    <t>10/09/1978</t>
  </si>
  <si>
    <t>Ana María</t>
  </si>
  <si>
    <t>Urán Rentería</t>
  </si>
  <si>
    <t>01/03/1991</t>
  </si>
  <si>
    <t>RAINCO</t>
  </si>
  <si>
    <t>ANDRES RUIZ</t>
  </si>
  <si>
    <t>gerencia@raincoingenieros.com.co</t>
  </si>
  <si>
    <t>Jun 9, 2017 5:04:47 PM</t>
  </si>
  <si>
    <t>Jun 9, 2017 6:37:19 PM</t>
  </si>
  <si>
    <t>TRANSPORTES ESPECIALES JAMUNDI TEJ SAS</t>
  </si>
  <si>
    <t>especialesjamundi@hotmail.com</t>
  </si>
  <si>
    <t>carrera 8 No. 12-55</t>
  </si>
  <si>
    <t>Jamundí</t>
  </si>
  <si>
    <t>http://surveygizmoresponseuploads.s3.amazonaws.com/fileuploads/330964/3446335/250-d9a32087c1f0de036144da373583b54f_123456789.png</t>
  </si>
  <si>
    <t>www.especialesjamunditej.com</t>
  </si>
  <si>
    <t>empresa de servicio de transporte terrestre especial de pasajeros  empresarial, turismo, escolar,  en buses, busetas, micros y automoviles,</t>
  </si>
  <si>
    <t>renovación del parque automotor para mejorar la calidad del servicio y buscar nuevos clientes</t>
  </si>
  <si>
    <t>se solucione mediante la financiación por medio de la entidades financieras</t>
  </si>
  <si>
    <t xml:space="preserve">Prodispel, Coomeva, Fundacion Social Gane, Fe y Alegria de Colombia. Queremos llegar a mas empresas del sector del valle del Cauca  y norte del Cauca  </t>
  </si>
  <si>
    <t xml:space="preserve">competidores que ofrecen servicio de transporte: Transportes especiales ciudad de Cali, transportes fd, especiales Brasilia, </t>
  </si>
  <si>
    <t>se diferencia en el parque automotor y en el servicio al cliente</t>
  </si>
  <si>
    <t>Se presta el servicio y se envía la factura y el pago por lo regular es a un mes - ventas directas</t>
  </si>
  <si>
    <t>servicio de transporte terrestre especial de pasajeros</t>
  </si>
  <si>
    <t>$61,162,000.00</t>
  </si>
  <si>
    <t>$11,800,000.00</t>
  </si>
  <si>
    <t>$277,000,000.00</t>
  </si>
  <si>
    <t>Recibir un acompañamiento, apoyo y si se puede financiero</t>
  </si>
  <si>
    <t>Somos un equipo familiar emprendedor que analizamos los pros y los contras de cada toma de decisión en mejoramiento de la empresa ya que contamos con  una experiencia y especialidad en el área que manejamos del servicio de transporte especial atención al cliente y operativa y técnicas de mejoramiento y eficiencia en el campo. y deseamos capacitarnos  cada día para una mayor efectividad en todos los aspectos como operacionales, financieros, y capital humano.</t>
  </si>
  <si>
    <t>GLADYS ADRIANA</t>
  </si>
  <si>
    <t>SARMIENTO MORA</t>
  </si>
  <si>
    <t>11/03/1964</t>
  </si>
  <si>
    <t>IVAN MAURICIO</t>
  </si>
  <si>
    <t>ORTIZ SARMIENTO</t>
  </si>
  <si>
    <t>mauriciortiz@live.com</t>
  </si>
  <si>
    <t>07/25/1992</t>
  </si>
  <si>
    <t>VICTOR IVAN</t>
  </si>
  <si>
    <t>ORTIZ MORA</t>
  </si>
  <si>
    <t>garysarniento517@hotmail.com</t>
  </si>
  <si>
    <t>08/03/1957</t>
  </si>
  <si>
    <t>empresa de buses los califas</t>
  </si>
  <si>
    <t>juan carlos cardona</t>
  </si>
  <si>
    <t>transportesloscalifas@hotmail.es</t>
  </si>
  <si>
    <t>Jun 10, 2017 1:45:38 PM</t>
  </si>
  <si>
    <t>Jun 10, 2017 2:36:06 PM</t>
  </si>
  <si>
    <t>ADATEC SAS</t>
  </si>
  <si>
    <t>a.palacio@adateceu.com</t>
  </si>
  <si>
    <t>Cra. 57 No 3 - 22 Piso 1 Cali</t>
  </si>
  <si>
    <t>http://surveygizmoresponseuploads.s3.amazonaws.com/fileuploads/330964/3446335/216-480222d85f1a1b6b364b42c8955d7014_Logo_ADATEC.jpg</t>
  </si>
  <si>
    <t>adatec.co</t>
  </si>
  <si>
    <t xml:space="preserve">https://www.facebook.com/adateceu https://www.youtube.com/channel/UCtKZi18yx5vNdajdr64hXnw </t>
  </si>
  <si>
    <t>Compañía dedica al desarrollo y comercialización de Software basado en aplicaciones WEB y dispositivos móviles. Productos: - R-SALES: https://www.youtube.com/watch?v=yBcsnFrVHf0&amp;t=81s (servicio a impulsar= - R-CARGAS: www.adateceu.com/docs/Recargas_ADATEC_Informacion_General.pdf</t>
  </si>
  <si>
    <t>Nuestro objetivo es optimizar la operación de compañías con personal en labores de calle, para: - Maximizar su productividad y, - Mejorar la calidad de vida de sus funcionarios (optimizar procesos, minimizar tiempos de desplazamiento, maximizar sus ingresos).</t>
  </si>
  <si>
    <t>Solución móvil para automatizar múltiples tareas en campo, y realizar una planeación inteligente del trabajo en calle de los asesores. De esta forma se minimizan tiempos de desplazamiento y se maximizan los resultados.</t>
  </si>
  <si>
    <t>Clientes actuales (algunos) ALIMENTOS DEL VALLE, GABRICA, PATOJITO, BEISBOL DE COLOMBIA. En general empresas con personal en calle (vendedores, cobradores, mercaderistas, impulsadoras). Mercado Potencial: Empresas productoras y distribuidoras de consumo masivo, sector financiero, y de seguridad en MÉXICO, PERÚ Y CHILE). Por tamaño de mercado solo MÉXICO podría representar USD 3'000.000 al año.</t>
  </si>
  <si>
    <t xml:space="preserve">Empresas de aplicaciones móviles, CRM y ERP. </t>
  </si>
  <si>
    <t xml:space="preserve">El foco de nuestra compañía es convertirnos en el proveedor preferido de nuestros clientes, basados en: - Enfoque en servicio al cliente. - Asegurar la mejor experiencia de uso de nuestros productos y servicios. </t>
  </si>
  <si>
    <t>El modelo es afiliación (cobramos una mensualidad por cada licencia móvil de nuestra solución).</t>
  </si>
  <si>
    <t>https://www.youtube.com/watch?v=yBcsnFrVHf0&amp;t=81s</t>
  </si>
  <si>
    <t>$22,488,000.00</t>
  </si>
  <si>
    <t>ECUADOR</t>
  </si>
  <si>
    <t>Internacionalización y presencia comercial en MÉXICO, PERU Y ECUADOR.</t>
  </si>
  <si>
    <t xml:space="preserve">Equipo multi-disciplinario con experiencia en compañías multi-nacionales. Enamorados de nuestro proyecto, apasionados por los resultados,comprometidos con dinamizar la economía de la región y el país, y listos para llevar en alto nuestra marca país.  Estamos listos para escalar y queremos hacerlo de la mano con entidades como PROCOLOMBIA y CÁMARA DE COMERCIO DE CALI. </t>
  </si>
  <si>
    <t>PALACIO WILCHES</t>
  </si>
  <si>
    <t>03/16/1977</t>
  </si>
  <si>
    <t>OMAR ENRIQUE</t>
  </si>
  <si>
    <t>GONZALEZ MORA</t>
  </si>
  <si>
    <t>o.gonzalez@adateceu.com</t>
  </si>
  <si>
    <t>07/18/1977</t>
  </si>
  <si>
    <t>ANDRES MAURICIO</t>
  </si>
  <si>
    <t>PALACIO MONTAÑO</t>
  </si>
  <si>
    <t>am.palacio@adateceu.com</t>
  </si>
  <si>
    <t>10/10/1990</t>
  </si>
  <si>
    <t>Venimos creciendo a doble dígito por 4 años en el mercado nacional. Estamos listos para crecer por fuera del país para convertirnos en un caso de éxito en Valle Impacta.</t>
  </si>
  <si>
    <t>ALEJANDRO PALACIO WILCHES</t>
  </si>
  <si>
    <t>Jun 11, 2017 3:02:53 PM</t>
  </si>
  <si>
    <t>Jun 12, 2017 1:42:03 AM</t>
  </si>
  <si>
    <t>DORADO MUÑOZ CONSULTORÍA S.A.S</t>
  </si>
  <si>
    <t>ingridmunoz@domuz.co</t>
  </si>
  <si>
    <t>Cra 100 No. 11-60 Of 419 Torre Farallones Holguines Trade Center</t>
  </si>
  <si>
    <t>http://surveygizmoresponseuploads.s3.amazonaws.com/fileuploads/330964/3446335/143-a30f0eb6670496667d93c389bf0a7324_LOGO_DOMUZ_Consultori%CC%81a_v2.0.png</t>
  </si>
  <si>
    <t>www.domuz.co</t>
  </si>
  <si>
    <t>Facebook: www.facebook.com/domuzconsultoria</t>
  </si>
  <si>
    <t xml:space="preserve">DOMUZ  es una empresa que ofrece servicios de consultoría y capacitación en dos líneas de producto: Gerencia de Proyectos y Seguridad de la información, basándonos en estándares y regulaciones de la industria; para lo cual hemos desarrollado metodologías ágiles y confiables.    Portafolio de Gerencia de Proyectos:  -	Interventoría Técnica  de proyectos. -	Implementación de PMO. -	Acompañamiento para planeación de proyectos. -	Outsourcing de Gerencia de Proyectos. -	Capacitación:  Preparación para el examen PMP–CAMP con libro de propiedad intelectual DOMUZ, licenciado por el PMI. -	Capacitación a nivel de Alta Gerencia hasta Diplomados de 90H.   Portafolio de Seguridad de la Información:  -	Dimensionamiento de un Sistema de Gestión de Seguridad de la Información (SGSI) bajo ISO 27001. -	Implementación de un SGSI bajo ISO 27001. -	Implementación de Ley 1581 (Protección de Datos Personales) para cumplir con la Guía de la SIC. -	Auditoría de segunda parte de ISO 27001- ISO 27002 2013. -	Análisis de Brecha en Circulares de la SFC (Superintendencia Financiera de Colombia). -	Diseño de sistema de seguridad electrónica. -	Dirección e interventoría de proyectos de seguridad electrónica y automatización de edificios. -	Capacitación en Seguridad de la Información en ISO 27001:2013 e ISO 27002:2013  </t>
  </si>
  <si>
    <t xml:space="preserve">Las organizaciones pueden desarrollar proyectos incorrectos por no estar alineados con sus objetivos estratégicos, o desarrollan proyectos adecuados que apuntan a la estrategia pero se hacen incorrectamente. DOMUZ busca solucionar esta situación, generando valor a las organizaciones al permitirles enfocarse en proyectos correctos y en desarrollarlos correctamente según una metodología adaptada de estándares de industria.  En cuanto a seguridad de la información, las organizaciones pueden desconocer cuál es el valor de su información y podrían tenerla desprotegida, o tener implementaciones inadecuadas. DOMUZ busca solucionar que las organizaciones se enfoquen en la información realmente valiosa, en la identificación y valoración de los riesgos críticos, lo cual les genera valor al implementar soluciones costo-efectivas que protegen la información que realmente necesitan.  </t>
  </si>
  <si>
    <t>DOMUZ utiliza estándares que adapta a las organizaciones y proporciona personal experto para el desarrollo de los procesos requeridos, utilizando la base de conocimiento de nuestra experiencia y herramientas propias. Se construye la planeación detallada a partir de una propuesta y se ajusta involucrando el recurso del cliente, con el cual se van ejecutando las fases planeadas y se generan los entregables esperados según el alcance convenido. Las fases comienzan con el levantamiento de información que permite profundizar las fases subsiguientes que se adaptan al tiempo requerido. Se incluye siempre una fase de capacitación, otras fases requeridas dependiendo del tipo de proyecto, y una fase transversal de gestión de cambio para garantizar alineación con la implementación de la metodología adaptada.</t>
  </si>
  <si>
    <t>CLIENTES ACTUALES:    -  Fundación Valle del Lili. -  Coomeva Medicina Prepagada. -  Emcali Telecomunicaciones. -  Tecnoquímicas. -   Grupo Corporativo Coomeva. -   Seguridad Legal. -   Universidad Icesi.  MERCADEO POTENCIAL:  Sector industria, académico, comercio, financiero, de gobierno y servicios.  - Proveedores que ofrezcan servicios a los mismos sectores.  VENTAS POTENCIALES EN LOS PRÓXIMOS 3 AÑOS:  $3000 MILLONES DE PESOS</t>
  </si>
  <si>
    <t>PricewaterhouseCoopers (PWC) y Ernst &amp; Young (E&amp;Y) :   Ofrecen servicios de consultoría y capacitación al mismo sector.   MGO:  Ofrecen servicios de consultoría en gerencia de proyectos.  PASSWORD y ETEK:  Ofrecen servicios de consultoría en seguridad de la información.  ITSERVICES:   Capacitación en Gerencia de Proyectos.</t>
  </si>
  <si>
    <t>Las diferencias radican en: -  Relación de costo y experiencia de los consultores. -  Participación directa de los socios en la ejecución de proyectos. -  Conocimiento del estado del arte mediante participación de los socios como miembros de las diferentes asociaciones profesionales y la academia universitaria. - Relacionamiento internacional con profesionales de las áreas de consultoría mínimo 2 veces al año. -  Se ofrece para las capacitaciones en gerencia de proyectos  material de producción intelectual propia con el Libro:  Preparación efectiva para la preparación para el examen PMP - CAPM, licenciado por el PMI con la licencia Derivative Work License Agreement  con ISBN:  978-958-58825-0-8;   además  de flujos de información de los procesos laminados y simulador en línea de propiedad intelectual DOMUZ.</t>
  </si>
  <si>
    <t>-  Ventas directas en consultoría 95% -  Capacitación 5%</t>
  </si>
  <si>
    <t>Outsourcing de Gerencia de Proyectos e Implementación de PMO</t>
  </si>
  <si>
    <t>$45000</t>
  </si>
  <si>
    <t>$44,220,442.00</t>
  </si>
  <si>
    <t>$45,000,000.00</t>
  </si>
  <si>
    <t xml:space="preserve">DOMUZ espera del programa obtener herramientas que le permitan ser sostenible en el tiempo afrontando el mercado cambiante y global, de manera rentable, generando empleo de calidad, logrando adaptar su modelo de negocio de manera innovadora cuando el mercado lo requiera.    Lograr acompañamiento de los mentores para enfocar nuestro direccionamiento estrategico que nos permita escalar empresarialmente de una manera ágil y dinámica.   Quisieramos lograr desarrollar fortalezas de coworking con mercados nacionales e internacionales.   </t>
  </si>
  <si>
    <t>EMPRENDEDOR 1: Ingeniera electrónica Universidad del Valle, . Especialista en Gerencia Informática Organizacional y Magister en Gestión de Informática y Telecomunicaciones con énfasis en Gestión de la Información de la Universidad ICESI, . Certificada en Gerencia de Proyectos, PMP® (Project Manager Professional) 2010. Auditor Líder ISO 27001, COBIT y certificada en Cobit Foundation .  Socio Fundador y Gerente General de DOMUZ CONSULTORÍA.  Presidente del PMI(R) Pacífico Colombia Chapter 2017 - 2019.   20 años de experiencia en implementación de proyectos del sector de Telecomunicaciones, Hidrocarburos, Manufactura, Financiero, Educación, Salud, utilizando metodología de gerencia de proyectos PMI.    Docente Universitaria  en Gerencia de Proyectos y Seguridad de la Información.  Coordinadora del Diplomado de Gerencia de Proyectos de la Universidad Icesi .   Autora del libro licenciado por el PMI(R) PREPARACIÓN EFECTIVA PARA EL EXAMEN PMP-CAPM - DOMUZ.    EMPRENDEDOR 2: Ingeniero Electrónico (Universidad del Valle), especialista en sistemas gerenciales de ingeniería (Universidad Javeriana) con certificación internacional en gerencia de proyectos (PMP), socio fundador y Director de Consultoría en DOMUZ, docente universitario e instructor internacional de la Asociación Latinoamericana de Seguridad (ALAS).   Dominio de actividades de gerencia de proyectos, interventoría y consultoría, experto en soluciones de seguridad electrónica y automatización, redes e infraestructura.</t>
  </si>
  <si>
    <t>INGRID LUCIA</t>
  </si>
  <si>
    <t>MUÑOZ PERIÑAN</t>
  </si>
  <si>
    <t>07/19/1974</t>
  </si>
  <si>
    <t>una vez</t>
  </si>
  <si>
    <t>JUAN MANUEL</t>
  </si>
  <si>
    <t>DORADO RODRIGUEZ</t>
  </si>
  <si>
    <t>juandorado@domuz.co</t>
  </si>
  <si>
    <t>04/24/1964</t>
  </si>
  <si>
    <t>El lema de DOMUZ es el Respaldo que brinda la experiencia, y para cumplir este lema, nos esmeramos por hacer un proceso de selección riguroso tanto técnica como actitudinal e integralmente del futuro colaborador y evaluamos  los valores del perfil del aspirante para garantizar que cuenta con los siguientes: -  Orientación al logro. -   Honestidad. -   Responsabilidad. -   Trabajo en equipo -    Autonomía.</t>
  </si>
  <si>
    <t>Tulio Prado Cadavid</t>
  </si>
  <si>
    <t>tuaprac@gmail.com</t>
  </si>
  <si>
    <t>Jun 12, 2017 7:47:54 AM</t>
  </si>
  <si>
    <t>Jun 12, 2017 4:47:10 PM</t>
  </si>
  <si>
    <t>COLOMBIA INDUSTRIAL  &amp; AUTOMOTRIZ S.A.S</t>
  </si>
  <si>
    <t>recepcion@cialsa.com</t>
  </si>
  <si>
    <t>Cra 24 # 13-93 Parc. la Y zona Ind. Yumbo</t>
  </si>
  <si>
    <t>http://surveygizmoresponseuploads.s3.amazonaws.com/fileuploads/330964/3446335/183-6652f1799227ece1568df58de042367b_CIAL-logo_%28002%29.png</t>
  </si>
  <si>
    <t>www.lubristone.com.co</t>
  </si>
  <si>
    <t xml:space="preserve">https://www.facebook.com/Lubristone/  </t>
  </si>
  <si>
    <t>Producción,  creación y comercialización de  productos quimicos amigables con el medio ambiente para el cuidado y mantenimiento del  vehículo  y Línea Hogar</t>
  </si>
  <si>
    <t>Productos Químicos</t>
  </si>
  <si>
    <t xml:space="preserve">Crear e Innovar  las líneas  enfocadas  al cuidado y mantenimiento de la línea automotriz  para vehículos de combustion interna , proyectadas  a vehículos  eléctricos  de igual manera en la línea hogar </t>
  </si>
  <si>
    <t xml:space="preserve">Se realizan  acciones correctivas  a corto plazo las  cuales  tienen cambios modulares dependiendo  de la situación </t>
  </si>
  <si>
    <t>Nuestro mercado Potencial actual es parte de Sur América y Centro América. Nuestro mercado proyectado es el resto de Sur America , La totalidad de Centro América, Estados Unidos y Canadá Ventas   a  este mercado  $US 8.000.000 Dolares</t>
  </si>
  <si>
    <t>Simoniz , Binner, CRC, Beisbol  Reckitt Benckiser, Colgate Palmolive,    Competencia Indirecta  Total , Mobil Texaco, Terpel</t>
  </si>
  <si>
    <t>Los productos de Colombia Industrial &amp; Automotriz  han sido diseñados y concebidos  desde  un principio con formulaciones amigables con el medio ambiente y  composiciones quimicas de alta calidad, generando así  resultados inmediatos.</t>
  </si>
  <si>
    <t>Ventas  Directas  Exportaciones  = Dolares Nacionales = Pesos</t>
  </si>
  <si>
    <t>Liquido  Refrigerante</t>
  </si>
  <si>
    <t>$7</t>
  </si>
  <si>
    <t>$720,200,000.00</t>
  </si>
  <si>
    <t>Guatemala, Costa Rica, Ecuador , Peru, Chile</t>
  </si>
  <si>
    <t>$295,000,000.00</t>
  </si>
  <si>
    <t xml:space="preserve">Recibir la asesoría  para un crecimiento innovador  en las áreas  anteriormente descritas, reflejado así  en un incremento financiero y de nuevos mercados.  </t>
  </si>
  <si>
    <t xml:space="preserve">Gerente  Comercial -  Profesional   en Comunicación Social Con  en foque en Medio  Ambiental , 27  años de experiencia en el sector comercial automotriz  ,  y Se articula con todo un personal  interdisciplinario que tiene fortalezas en lo financiero, comercial, administrativo productivo y publicitario. </t>
  </si>
  <si>
    <t>Ramirez Becerra</t>
  </si>
  <si>
    <t>10/30/1961</t>
  </si>
  <si>
    <t>Magnolia</t>
  </si>
  <si>
    <t>Bolaños Quintero</t>
  </si>
  <si>
    <t>mgbolanos@cialsa.com</t>
  </si>
  <si>
    <t>05/28/1965</t>
  </si>
  <si>
    <t>Ramirez Bolaños</t>
  </si>
  <si>
    <t>aramirez@cialsa.com</t>
  </si>
  <si>
    <t>03/05/1979</t>
  </si>
  <si>
    <t>cedeplast@hotmail.com</t>
  </si>
  <si>
    <t>Jun 12, 2017 8:15:59 AM</t>
  </si>
  <si>
    <t>Jun 12, 2017 9:01:27 AM</t>
  </si>
  <si>
    <t>orlando.lara@olsoftware.com</t>
  </si>
  <si>
    <t>Calle 44N 5N-27</t>
  </si>
  <si>
    <t>www.olsoftware.com</t>
  </si>
  <si>
    <t>https://www.facebook.com/OLSoftwareSAS https://twitter.com/olsoftware https://www.linkedin.com/company/olsoftware-s-a-s</t>
  </si>
  <si>
    <t>Ofrecemos Soluciones Tecnologicas a la medida para nuestroa clientes. Desarrollamos aplicaciones empresariales, web, APPs para moviles. Somos fuertes en el sector de servicios públicos.</t>
  </si>
  <si>
    <t>Buscamos incrementar nuestras ventas a través del desarrollo de mercados internacionales y el desarrollo de nuevos productos y servicios.</t>
  </si>
  <si>
    <t>Realizando una efectiva planeación estrategica de la empresa. Haciendo uso de un proceso de Innovación estructurado y que genere valor a nuestros clientes.</t>
  </si>
  <si>
    <t>Clinetes actuales: EMCALI, TQ, GdO, CEO, CCC, Comfenalco, DICEL, Surtigas, Efigas, GasCaribe. Clietes potenciales: Empresas de servicio publico de Latinoamerica. Ventas potenciales 10.000 MM COLP</t>
  </si>
  <si>
    <t>AXEDE: Servicios de consultoria e Implementacion de soluciones para empresas de servicios publicos. OPEN: Cuenta con una plataforma completa para compañías de servicios publicos.</t>
  </si>
  <si>
    <t>Contamos con certificaciones internacionales para empresas de desarrollo de software ISO9001, CMMi DEV 3, ademas contamos con personal certificado en las tecnologías que ofrecemos.</t>
  </si>
  <si>
    <t>Hay dos formas: Servicios: Venta directa. Productos: SaaS (Software as a Service)</t>
  </si>
  <si>
    <t>Servicios de Desarrollo de Software</t>
  </si>
  <si>
    <t>$104,379,000.00</t>
  </si>
  <si>
    <t>Peru</t>
  </si>
  <si>
    <t>La expectativa es poder contar con el apoyo de expertos para enfrentar los retos que demanda el crecimiento de nuestra compañía.</t>
  </si>
  <si>
    <t>Somos un equipo interdisciplinario, joven, dinámico, con excelente iniciativa y capacidad de adaptación a los cambios. Somos profesionales, con especializaciones en Desarrollo de Software, Proyectos, Multimedia y MBA.</t>
  </si>
  <si>
    <t>ORLANDO</t>
  </si>
  <si>
    <t>LARA</t>
  </si>
  <si>
    <t>05/05/1974</t>
  </si>
  <si>
    <t>LUZ ADRIANA</t>
  </si>
  <si>
    <t>LOPEZ</t>
  </si>
  <si>
    <t>adriana.lopez@olsoftware.com</t>
  </si>
  <si>
    <t>01/04/1978</t>
  </si>
  <si>
    <t>Sandoval</t>
  </si>
  <si>
    <t>camilo.sandoval@olsoftware.com</t>
  </si>
  <si>
    <t>11/24/1995</t>
  </si>
  <si>
    <t>no@no.com</t>
  </si>
  <si>
    <t>Jun 12, 2017 9:01:48 AM</t>
  </si>
  <si>
    <t>Jun 12, 2017 10:26:02 AM</t>
  </si>
  <si>
    <t>EFICIENCIA ENERGETICA DE COLOMBIA ENECO SAS</t>
  </si>
  <si>
    <t>soporte@eneco-ic.com</t>
  </si>
  <si>
    <t>calle 10 No. 74a-11 Loc 2</t>
  </si>
  <si>
    <t>http://surveygizmoresponseuploads.s3.amazonaws.com/fileuploads/330964/3446335/183-2a5169350673ef22eb5b0e07e9628b79_LOGO_1_ENECO.png</t>
  </si>
  <si>
    <t>www.eneco-ic.com</t>
  </si>
  <si>
    <t>https://www.facebook.com/EnecoIngenieriayConsultoria/#</t>
  </si>
  <si>
    <t>Nuestra empresa se enfoca en la Ingeniería y Consultoría energética llevando cada proyecto desde el diseño hasta la puesta en marcha, brindando soluciones que fomentan el uso racional y eficiente de la energía. Dentro de nuestro portafolio contamos con una linea de iluminacion led con marca propia llamada Efilight.</t>
  </si>
  <si>
    <t>IMPORTACIÓN, COMERCIALIZACIÓN, Y DISTRIBUCIÓN DE EQUIPOS QUE PERMITAN EL USO RACIONAL DE LA ENERGÍA; ASÍ MISMO, DESARROLLO DE PROYECTOS DE INGENIERÍA, CONSULTORÍA, CAPACITACIÓN Y ASESORÍA EN TEMAS DE ENERGÍAS RENOVABLES Y EFICIENCIA ENERGÉTICA.</t>
  </si>
  <si>
    <t>El problema básicamente es el flujo de caja teniendo en cuenta que nuestros proyectos no se cancelan de contado por el monto de los mismos y porque existe la dificultad en el recaudo de la misma.</t>
  </si>
  <si>
    <t xml:space="preserve">La solución aparte de mejorar las políticas internas en el recaudo de cartera y pago a proveedores debe ser la meta de aumentar las ventas de considerable, apuntarle a proyectos grandes. </t>
  </si>
  <si>
    <t>Nuestros clientes actuales son las empresas pymes y personas naturales. Nuestro mercado potencial las grandes empresas e industrias de Colombia ventas potenciales son de 1.000 millones de pesos.</t>
  </si>
  <si>
    <t xml:space="preserve">Nuestros principales competidores son gaia, greendipity, sunsolar, ambiente soluciones entre muchos otros más y la competencia indirecta energía y movilidad, epys. </t>
  </si>
  <si>
    <t>Básicamente por la calidad, ésto se logra con el grupo de ingeniería con la que estamos conformados que garantizan el excelente servicio.</t>
  </si>
  <si>
    <t>el modelo de ingresos de nuestra empresa se obtiene por las ventas directas o prestación de servicios dentro de nuestra actividad.</t>
  </si>
  <si>
    <t>Servicios de ingeniería y desarrollo de proyectos de energía fotovoltaica</t>
  </si>
  <si>
    <t>Ventas e ingresos</t>
  </si>
  <si>
    <t>$20,001,082.00</t>
  </si>
  <si>
    <t>$8,350,000.00</t>
  </si>
  <si>
    <t>Básicamente el mejorar nuestras ventas y actuales dificultades con el flujo de caja</t>
  </si>
  <si>
    <t>Nuestro equipo está conformado por un grupo de 3 Ingenieros altamente capacitados y formados en el área de eficiencia Energética contamos dentro del equipo un Máster en Energías Renovables y Eficiencia Energética de la Universidad de Zaragoza, España Docente hora cátedra en pre-grado y post-grado en energías renovables y construcción sostenible de PUJ-Cali, UAO y UNIAJC  Master en Desarrollo Sostenible y EnergíasRenovables de la Universidad de Montpellier 2, Francia. Ingeniero Electricista de UNIVALLE Especialista en Eficiencia Energética de la UAO. Experto en iluminación LED y asesor especialista para empresas multinacionales del sector energético y de iluminacion LED.</t>
  </si>
  <si>
    <t>CARLOS MARIO</t>
  </si>
  <si>
    <t>GIRALDO YEPES</t>
  </si>
  <si>
    <t>carlos.giraldo.yepes@gmail.com</t>
  </si>
  <si>
    <t>05/14/1984</t>
  </si>
  <si>
    <t>GONZALEZ MORENO</t>
  </si>
  <si>
    <t>agonzalez@eneco-ic.com</t>
  </si>
  <si>
    <t>02/23/1984</t>
  </si>
  <si>
    <t>REINA HOYOS</t>
  </si>
  <si>
    <t>areina@eneco-ic.com</t>
  </si>
  <si>
    <t>06/27/1984</t>
  </si>
  <si>
    <t>Jun 12, 2017 10:35:12 AM</t>
  </si>
  <si>
    <t>Jun 12, 2017 8:42:12 PM</t>
  </si>
  <si>
    <t>GRUPO EMPRESARIAL KOUE S.A.S.</t>
  </si>
  <si>
    <t>maryory.gomez@koue.com.co</t>
  </si>
  <si>
    <t>Calle 13 # 23A 41</t>
  </si>
  <si>
    <t>http://surveygizmoresponseuploads.s3.amazonaws.com/fileuploads/330964/3446335/203-067ec10339a19d33e40b72cf44f28bb6_k1-01.png</t>
  </si>
  <si>
    <t>www.koue.com.co</t>
  </si>
  <si>
    <t>Facebook: @kouesas</t>
  </si>
  <si>
    <t>Prestamos el servicio de paquete completo en ropa deportiva: diseño, desarrollo y producción de prendas deportivas</t>
  </si>
  <si>
    <t>Athletic Apparel - Full Package</t>
  </si>
  <si>
    <t>El crecimiento de la ola fitness ha impulsado la creación de nuevas empresas enfocadas a ese mercado. Estas empresas quieren entre otras cosas desarrollar su linea de ropa deportiva pero no tienen el conocimiento en insumos, materias primas, técnicas de producción, diseño y desarrollo de este tipo de prendas. Nosotros desarrollamos para este grupo de interes un servicio Full Package.</t>
  </si>
  <si>
    <t>Nosotros ofrecemos acompañamiento en el diseño de prendas deportivas, las desarrollamos, acompañamos al cliente hasta tener su PMV - Producto Mínimo Viable. Nuestro de servicio Full Package incluye los procesos de diseño, desarrllo de muestras y producción de prendas.</t>
  </si>
  <si>
    <t>Nuestros clientes en este momento son marcas de ropa Fitness-Athletic Apparel en Estados Unidos. Nuestro mercado potencial es México, Chile, España, Francia, Italia, Alemania, Inglaterra y Corea del Sur. Consideramos que para un periodo de 4 años podremos lograr ventas por $2' M USD.</t>
  </si>
  <si>
    <t>Competencia Directa: * Petit S.A.S. (Paquete completo ropa deportiva) * Nativos (Paquete completo ropa deportiva) * C.I. CREYTEX (Paquete completo ropa deportiva) Competencia Indirecta: * BrandFit (ofrece su marca propia como marca blanca para otros paises y/o la posibilidad de comercializar bajo su marca) * Fractal Wear (ofrece su marca propia como marca blanca para otros paises) * Babalú (Ofrece su marca propia para comercializar en otros paises)</t>
  </si>
  <si>
    <t>Nuestro servicio Full Package se diferencia de el de los demás, no solo por la calidad y precios competitivos, sino también por ser un servicio 'Face to Face', en el cual el cliente encuentra un acompañamiento antes, durante y después de la entrega producto, el cual genera confianza y valor para el desarrollo de su marca.</t>
  </si>
  <si>
    <t>El modelo de ingreso de la empresa, son las ventas directas del servicio full package. En algunas ocasiones prestamos también el servicio de diseño y elaboración de muestras de manera individual. (Laboratorio)</t>
  </si>
  <si>
    <t>Paquete Completo Ropa Deportiva</t>
  </si>
  <si>
    <t>$21,445,388.00</t>
  </si>
  <si>
    <t>USA</t>
  </si>
  <si>
    <t>$5,500,000.00</t>
  </si>
  <si>
    <t>Nuestro objetivo es crecer como empresa organizada y generar empleo en la región, sin embargo, no poseemos los conocimientos ni las fortalezas necesarias para poder manejar el crecimiento de nuestra empresa de la mejor manera. Por esto, queremos ingresar al programa y encontrar en este un apoyo para lograr nuestro objetivo de crecer y hacerlo de la mejor manera posible, aprendiendo de los mejores.</t>
  </si>
  <si>
    <t>Victoria, nuestra líder de producto cuenta con mas de 15 años de experiencia en el diseño y desarrollo de prendas deportivas, técnicas de confección, proveedores y exportaciones.  Maryory, es ingeniera de producción con una maestria en Ingeniería industrial, con talento para el mejoramiento de procesos y la innovación en productos. Con mas de 15 años de experiencia en el area administrativa en diferentes sectores de la economía. Andrés es Ingeniero Biomédico con especialización en mercadeo, actualmente nos da apoyo tecnico para la validación de un nuevo producto resultado del proceso que realizamos en alianzas para la innovación.</t>
  </si>
  <si>
    <t>Maryory</t>
  </si>
  <si>
    <t>Gomez</t>
  </si>
  <si>
    <t>12/29/1980</t>
  </si>
  <si>
    <t>Victoria</t>
  </si>
  <si>
    <t>Ocampo</t>
  </si>
  <si>
    <t>victoria.ocampo@koue.com.co</t>
  </si>
  <si>
    <t>07/19/1979</t>
  </si>
  <si>
    <t>Diseño</t>
  </si>
  <si>
    <t>Andrés</t>
  </si>
  <si>
    <t>Espinosa</t>
  </si>
  <si>
    <t>andres.espinosa@koue.com.co</t>
  </si>
  <si>
    <t>04/19/1986</t>
  </si>
  <si>
    <t>Alianzas para la Innovación – Cámara de Comercio de Cali/Foguéate</t>
  </si>
  <si>
    <t>Jun 12, 2017 10:35:45 AM</t>
  </si>
  <si>
    <t>Jun 12, 2017 2:45:23 PM</t>
  </si>
  <si>
    <t>JGH PROYECTOS Y SERVICIOS SAS</t>
  </si>
  <si>
    <t>jgordillo@jghproyectos.com</t>
  </si>
  <si>
    <t>Cra 51 13e32</t>
  </si>
  <si>
    <t>http://surveygizmoresponseuploads.s3.amazonaws.com/fileuploads/330964/3446335/216-a7f7961d3a865d5b7d5b4cfe080358a1_LOGO.png</t>
  </si>
  <si>
    <t>www,jghproyectos.com</t>
  </si>
  <si>
    <t>https://youtu.be/zKmxdCi1s5E</t>
  </si>
  <si>
    <t>JGH es una empresa Especialistas en diferentes disciplinas relacionadas con el montaje, el mantenimiento, la puesta en marcha y el outsourcing y la operación de instalaciones comerciales e industriales​  Tenemos una amplia  trayectoria en la prestación de servicios de Ingeniería, proyectos y montajes en el área eléctrica, hemos logrado nuestro crecimiento gracias a la seriedad, experiencia, capital humano y profesional, asignando especial importancia a la excelencia y calidad en cada uno de nuestros servicios ​. JGH constantemente esta Mejorando e innovando en  los procesos de manera continua para proporcionar servicios diferenciados, y una organización que propicie la creación de valor para el cliente y, como resultado, logramos ventajas competitivas sustanciales y sostenibles.  Siendo el bienestar, seguridad y mejora continua de nuestro personal lo mas importante para nuestra empresa.</t>
  </si>
  <si>
    <t xml:space="preserve">En el área de montajes eléctricos, el personal  percibe su laborar como mal paga y  las empresas contratistas empeoran esta imagen, ya que los contratos son a término de obra, no mejoran las destrezas y la formación de los colaboradores; las prestaciones se las pagan con un salario mínimo y el excedente por bonificaciones o bonos; no hay interés en mejorar la calidad de vida de los colaboradores, dando como resultado una  fuga de trabajadores cualificados del sector y la dificultad para sustituirlos. Esto ocasiona para la industria problemas para recapacitar al personal en sus procesos, perdida de información, deslealtad, falta de compromiso, fallas en la seguridad   y otros problemas que deterioran el servicio de los contratistas. </t>
  </si>
  <si>
    <t xml:space="preserve">JGH desde su inicio el personal es el eje fundamental en la empresa, nos hemos preocupado por darles desde un sueldo acorde a sus responsabilidades hasta preocuparnos por su bienestar. En la medida que generemos condiciones de trabajo de calidad, nuestros trabajadores desempeñan mejor sus funciones y encuentran un motivo para quedarse en la compañía  y hacer feliz al cliente.  JGH no solo se ha  preocupado por sus colaboradores, también nos hemos preocupado en cómo transformar los servicios que le damos a nuestros clientes, hemos innovado en procesos en el cómo se hacen las cosas y como se miden, día a día escuchamos nuestros actores y  tomamos decisiones que aportan en mejorar la productividad.   </t>
  </si>
  <si>
    <t xml:space="preserve">Hoy JGH esta presente en clientes como Colgate, Ingredion, PDC, Harinera del Valle, Pollos el Bucanero,Colombina, Intercol, Productos Yupi entre otros con este exitoso modelo de negocio.  JGH tiene como meta llegar a las grandes empresas del sector de la industria que paguen a menos de 120 días, que tengan potencial de crecimiento y la seguridad industrial sea prioridad en sus plantas. Para este nicho de mercado aspiramos poder facturar en 3 años 6.000 millones de pesos . </t>
  </si>
  <si>
    <t>Los competidores de JGH son:  COMPETENCIA DIRECTA Proing: Servicios de Ingeniería, montajes eléctricos para la industria y están realizando proyectos de alta tensión para el estado y las empresas generadoras. Morelco: Empresa de servicios de ingeniería para grandes proyectos. Proeval: Empresa de montajes eléctricos y mecánicos. Simouth: Empresa de servicios mecánicos, han incursionado en montajes eléctricos. COMPETENCIA INDIRECTA Almacenes eléctricos y empresas Suministro de productos Eléctricos : Algunos almacenes están incursionando en montajes electrices, tienen aun barreras en el ingreso como son Seguridad industrial pero pueden llegar a ser competencia. Empresas Venezolanas y Chilenas:Han incursionado en grandes proyectos.</t>
  </si>
  <si>
    <t>JGH de manera constante se esta diferenciando de la competencia día a día: Experiencia de mas de 25 años en el mercado Personal estable Personal altamente capacitado Personal Comprometido, leal y apasionado  Normas de seguridad calificación de 95 puntos Certificado de impacto social (Proceso de patente) Innovación en los procesos Clientes satisfechos  Innovación en marketing Relación con los clientes  Generamos confianza</t>
  </si>
  <si>
    <t xml:space="preserve">La empresa recibe los ingresos a través de tres tipos de servicios: -Montajes eléctricos -Outsorcing de personal -Suministro de material especializado Este tipo de servicio es pagado por los clientes a través de transferencia por pago de 60, 90, o 120 días según el cliente.  Para seguir creciendo JGH tiene como estrategia  la eliminación de ineficiencias en el uso de recursos y la alineación con la estrategia corporativa (crecimiento sostenible). La correcta gestión de estas estrategias  consigue importantes ahorros de costos, elimina ineficiencias en el uso de recursos y obtiene liquidez.   </t>
  </si>
  <si>
    <t>Montajes electricos</t>
  </si>
  <si>
    <t>accidentalidad, devoluciones, incidentes, ventas, tiempo de entrega, horas trabajadas</t>
  </si>
  <si>
    <t>$196,697,250.00</t>
  </si>
  <si>
    <t>Mejorar y a establecer procesos mucho mas rentables y poder darle así a la compañía un mejor señority. Innovar en procesos y hacerlos mas rentables. No perder la visión de la empresa en el día  a día de sus crecimiento.  Establecer estrategias de crecimiento para mejorar la rentabilidad.</t>
  </si>
  <si>
    <t>Nuestro equipos emprendedor esta conformado por dos hermanas las cuales hemos estado en el mercado de la industria desde que empezamos nuestra etapa laboral: Jackeline Gordillo : Inicio en el mercado eléctrico programando  PLCs Siemens hace 25 años,   adquiriendo experiencia del área técnica y de ventas en empresas como Alfactecnica , IAL y Eléctricos del Valle , pasando al área gerencia en Redes Eléctricas  y creando su primera  empresa  MGM Mundo Eléctrico la cual fue vendida 4 años después para ser la gerente de Ventas de PROASEL.   JANETH GORDILLO: Estudios técnico, tecnológicos y universitarios en la rama eléctrica, inicio con calibbeper , paso a electricos del valle y rápido paso Colsein donde trabajo 14 años en el área de ventas técnicas de automatización e instrumentación industrial.  En el año 2012 ambas  toman la decisión de crear JGH con un capital de 5 millones de pesos los cuales fueron invertidos en  una pagina web y dos cajas de herramientas.</t>
  </si>
  <si>
    <t>Jackeline</t>
  </si>
  <si>
    <t>Gordillo</t>
  </si>
  <si>
    <t>02/02/1973</t>
  </si>
  <si>
    <t>janeth</t>
  </si>
  <si>
    <t>gordillo</t>
  </si>
  <si>
    <t>jagordillo@jghproyectos.com</t>
  </si>
  <si>
    <t>05/12/1975</t>
  </si>
  <si>
    <t>JGH  es una empresa creada para la gente y con la gente,  tenemos la certeza que sin ellos y sus aportes no seriamos lo que somos hoy. Colombia necesita empresas que generen impacto positivos a la sociedad , sin olvidar generar valor y hacer  gestión logrando así la mejora continua de la compañía.</t>
  </si>
  <si>
    <t>Jun 12, 2017 12:45:59 PM</t>
  </si>
  <si>
    <t>Jun 12, 2017 8:57:34 PM</t>
  </si>
  <si>
    <t>Alimentos Listos Verde Origen S.A.S</t>
  </si>
  <si>
    <t>comercial@verdeorigen.co</t>
  </si>
  <si>
    <t>Calle 11#100-121 Oficina 608</t>
  </si>
  <si>
    <t>http://surveygizmoresponseuploads.s3.amazonaws.com/fileuploads/330964/3446335/183-1913b8b308afa237a1347293adcc7025_logos_final-03.jpg</t>
  </si>
  <si>
    <t>www.verdeorigen.co</t>
  </si>
  <si>
    <t>https://www.facebook.com/alimentoslistosverdeorigen/</t>
  </si>
  <si>
    <t xml:space="preserve">Verde Origen es una empresa agroindustrial que se dedica a la compra de vegetales y hortalizas para procesarlos y venderlos a sus clientes lavados, cortados, desinfectados, y empacados al vacío listos para consumir. La materia prima es adquirida directamente con los agricultores y vendida a diferentes tipos de clientes como restaurantes, casinos  y supermercados de cadena.   Comprando directamente al productor podemos recortar la cadena de intermediación y ese beneficio en el costo trasladarlo al cliente. Con un proceso eficiente, podemos entregar a nuestros clientes productos de excelente calidad y libres de desperdicios.   Se manejan vegetales como apio, zanahoria, habichuela, cebolla, repollo, tomate, brócoli, coliflor, calabacín, papa criolla, pepino y pimentón en diferentes tipos de cortes como rodajas, julianas, bastones, cubos y florets. Los productos con mayor participación en las ventas son: apio y zanahoria en bastones y la lechuga.   </t>
  </si>
  <si>
    <t>Diplomado Emprendimiento Cámara de Comercio</t>
  </si>
  <si>
    <t>El mercado de las frutas y verduras en Colombia es informal y mal manejado. La cadena de intermediación es muy larga y los productos no tienen un buen manejo de postcosecha; lo que trae como consecuencia pérdidas por calidad, las cuales, en la mayoría de los casos, son asumidas por los clientes (restaurantes, supermercados, consumidores finales). El procesamiento por parte restaurantes es manual e ineficiente lo que los obliga a incurrir en costos que muchas veces son ocultos. Por otro lado la gente cada vez tiene menos tiempo de cocinar en casa, por lo que se busca en mayor medida, productos que ayuden a disminuir los tiempos utilizados en la preparación de alimentos</t>
  </si>
  <si>
    <t xml:space="preserve"> Verde Origen adquiere su materia prima directamente del agricultor, esto permite recortar la cadena de intermediación y recibir un producto de mejor calidad. Ahí está nuestra primera ganancia. Adicionalmente producto es procesado en una planta de producción equipada con maquinaria eficiente, lo cual disminuye el costo de la mano de obra, comparado con procesarlo  manualmente. El producto se le entrega al cliente empacado al vacío en un tamaño de bolsa de acuerdo al consumo. El producto que llega a los clientes puede ser usado inmediatamente, es 100% aprovechable y en refrigeración tiene una vida útil de 5 días. En pocas palabras: liberamos el recurso humano de nuestros clientes para que puedan concentrarse en generar valor.  </t>
  </si>
  <si>
    <t xml:space="preserve">Nuestros clientes son principalmente restaurantes de cadena que tienen presencia en Cali. Dentro de este grupo Mister Wings, La Arepería, Kentucky Fried Chicken, Mister Frito, Primos y La Sevillana. También atendemos casinos de empresas como Lafrancol y Open Systems. Recientemente nos convertimos en proveedores de Carulla en todos sus puntos de venta en Cali, como una estrategia para llegar directamente al consumidor. Según un estudio de la CCI  el consumo per cápita de verduras en Colombia es de 50g diarios. En el Valle hay 4.6 millones de habitantes, con un consumo de 230 toneladas diarias. Para el 2020 Verde Origen aspira tener una participación de 1% en este mercado, lo que significaría una facturación de COP 2500 millones anuales.  </t>
  </si>
  <si>
    <t xml:space="preserve">Nuestra competencia directa son empresas que poseen maquinaria de similar o superior capacidad que nosotros. Tenemos competidores directos en Bogotá (Viveagro, Cepav) y en Medellín (Chef Pack, Picados San Juan); sin embargo no son competitivos en Cali por los costos del flete refrigerado. En Cali existe 1 competidor (DelHuerto) que pertenece al grupo Sandwich Cubano, que abastece principalmente los restaurantes de ese grupo. Competidores indirectos son empresas un poco más informales que ofrecen vegetales picados a mano principalmente en La 14; también dentro de este grupo están los proveedores de verduras frescas en restaurantes y en supermercados. </t>
  </si>
  <si>
    <t xml:space="preserve">De nuestros competidores de Bogotá nos diferenciamos porque somos más competitivos en costos debido a que no tenemos un costo de flete elevado por otro lado, tenemos una mejor frecuencia de entregas. Los restaurantes de Cali no encuentran muy rentable pedir a Bogotá porque deben hacer pedidos semanalmente, incurriendo en inventarios altos con vida útil muy corta. Contamos con nuestro propio transporte y entregamos producto en todos los restaurantes día de por medio. La integración directamente con el proveedor también es un diferencial importante.  Frente a los indirectos, el valor agregado es el principal diferencial. Los procesos de picado manual suelen ser más invasivos con las membranas del vegetal, y sin un empaque apropiado, el proceso de deterioro es más acelerado. Adicionalmente, al funcionar en instalaciones más informales, no hay una garantía real de que el producto se puede consumir inmediatamente. Los proveedores de verduras frescas obligan al cliente a incurrir en los costos de desperdicio, de mano de obra y una gran cantidad de costos ocultos. También podemos diseñar nuestro proceso para adaptarnos al corte que el cliente necesita. De esta manera, diseñamos los cortes del apio y la zanahoria de Mister Wings y la lechuga cuadrada de primos. </t>
  </si>
  <si>
    <t>Verde Origen percibe sus ingresos directamente por la venta de los vegetales que procesa y entrega a sus clientes. Sin embargo también es muy importante el proceso de la compra, pues es allí donde se empieza a construir el margen; por esta razón es que es muy importante para nosotros comprar directamente a los agricultores.</t>
  </si>
  <si>
    <t>Apio, Zanahoria y lechuga: 70% de las ventas</t>
  </si>
  <si>
    <t>$2200</t>
  </si>
  <si>
    <t>-$26,000,000.00</t>
  </si>
  <si>
    <t>Entre $500.1 mil pesos  y $750 mil pesos mensuales</t>
  </si>
  <si>
    <t>$7,000,000.00</t>
  </si>
  <si>
    <t>Valle Impacta es un programa que permite detonar el crecimiento en empresas con potencial extraordinario. Creemos que Verde Origen es una empresa con un mercado regional cada vez más grande que puede llegar a tener una participación muy importante. Necesitamos el apoyo de Valle Impacta para terminar de construir un modelo de negocio sólido que pueda soportar un negocio de unos volúmenes muy grandes. Sabemos que en las sesiones metodológicas vamos a encontrar herramientas que nos van a permitir tomar las decisiones que nos mantengan en la senda de un crecimiento sostenido. Seguramente también contaremos con mentores que nos ayuden a reforzar el conocimiento en áreas en las que necesitamos mejorar.</t>
  </si>
  <si>
    <t xml:space="preserve">Un ingeniero agrónomo con más de 40 años de experiencia en agricultura. Ha sido clave en la estructuración del modelo de compra a proveedores, pero también ha sido muy importante para la toma de decisiones estratégicas. Una administradora de empresas especialista en finanzas con más de 30 años de experiencia en empresas grandes del sector salud. Ha sido importante estructurando el manejo administrativo y contable.  Un ingeniero agroindustrial con 6 años de experiencia en emprendimientos. Ha sido quien ha impulsado la metalidad y actitud emprendedora dentro de la empresa y ha ayudado a estructurar procesos conociendo las limitaciones del arranque de las empresas. Un ingeniero industrial con 6 años de experiencia. Trabajó 3 años en Carvajal liderando procesos productivos y ha sido muy importante en la estructuración del proceso productivo. También es quien ha liderado la ejecución de la estrategia comercial, lo que se tradujo en crecimientos del 300% del 2015 al 2016 </t>
  </si>
  <si>
    <t>Andrés Felipe</t>
  </si>
  <si>
    <t>Duarte González</t>
  </si>
  <si>
    <t>01/18/1989</t>
  </si>
  <si>
    <t>David</t>
  </si>
  <si>
    <t>Ochoa Ochoa</t>
  </si>
  <si>
    <t>gerencia@lacosechadelvalle.co</t>
  </si>
  <si>
    <t>02/14/1988</t>
  </si>
  <si>
    <t>Oscar</t>
  </si>
  <si>
    <t>Ochoa Bustamante</t>
  </si>
  <si>
    <t>oscar.ochoab@gmail.com</t>
  </si>
  <si>
    <t>11/12/1955</t>
  </si>
  <si>
    <t>Grupo Empresarial Caleño</t>
  </si>
  <si>
    <t>David Arango Arevalo</t>
  </si>
  <si>
    <t>admon@platanitoscope.com</t>
  </si>
  <si>
    <t>Jun 12, 2017 4:08:48 PM</t>
  </si>
  <si>
    <t>Jun 12, 2017 10:19:39 PM</t>
  </si>
  <si>
    <t>ANTAÑO RESTO CERVECERÍA ARTESANAL</t>
  </si>
  <si>
    <t>hernan_felipe93@hotmail.com</t>
  </si>
  <si>
    <t>Calle 18N #9n-29</t>
  </si>
  <si>
    <t>http://surveygizmoresponseuploads.s3.amazonaws.com/fileuploads/330964/3446335/183-ae3ade2b14b8a70f2f2892c391b29f94_IMG-20170519-WA0090.jpg</t>
  </si>
  <si>
    <t>http://cursocerveceroantano.com/</t>
  </si>
  <si>
    <t>https://www.facebook.com/AntanoRestoCerveceriaArtesanal/ @antano_resto_cerveceria</t>
  </si>
  <si>
    <t xml:space="preserve">Antaño Resto Cervecería Artesanal es una empresa que se dedica a compartir conocimiento sobre cerveza artesanal, fortaleciendo la cultura cervecera en la región. Brindamos una experiencia en torno a esta legendaria bebida, enseñándole a las personas porque una cerveza artesanal es mejor que una comercial. Nacimos el 17 de junio del 2015 y desde entonces hemos venido evolucionando, pasando de usar marketing tradicional a usar marketing digital, realizando eventos temáticos cada fin de semana, reduciendo nuestro menú de comidas y fortaleciendo las opciones en cócteles. En la actualidad, estamos empezando la distribución de nuestra cerveza en barriles de 50 litros, a negocios como Fogata Llanera, Bourbon Street, entre otros. Nuestra visión es poder construir una planta de producción con capacidad de 90.000 litros mensuales (actualmente es de 2.000 litros mensuales), con el fin de ofrecer nuestra marca, pero también la posibilidad de maquilar cerveza a restaurantes, bares, hoteles, etc... Ofrecemos 3 tipos de cerveza, rubia, roja y negra, además de cócteles con licor y sin licor, comida como alitas, lomitos apanados, calamares, nachos, costillas a la bbq, entre otros. </t>
  </si>
  <si>
    <t>Las personas tienen la necesidad de vivir experiencias distintas, compartiendo momentos con sus amigos y familiares en ambientes agradables. Las empresas buscan fortalecer su marca, a través de productos innovadores, que logren mejorar su branding.</t>
  </si>
  <si>
    <t>Ofrecemos cerveza artesanal de una calidad muy alta, utilizando materias primas importadas de Alemania y Chile, además de que no utilizamos adjuntos ni preservativos (como lo hacen muchas cervezas comerciales). En la actualidad la vendemos en vasos de 330 ml (en nuestro establecimiento, donde se puede observar la planta de producción y en donde te sientes como en un pub inglés) y en barriles de 50 litros (a restaurantes y bares), sin embargo, estamos trabajando para poder ofrecer nuestra cerveza en botellas de vidrio con la marca Antaño o con la marca que el cliente desee (maquila), algo muy atractivo para cualquier empresa ya que podrán tener su propia cerveza.</t>
  </si>
  <si>
    <t xml:space="preserve">Tenemos varios clientes objetivo, como lo son personas entre los 18 y 55 años, que les gusta consumir cerveza artesanal en ambientes estilo europeo. Podemos identificar los siguientes grupos de personas: - Universitarios entre los 18 y 25 años, de estratos 4, 5 y 6. - Parejas, las cuales frecuentan sitios que cuenten con una atmósfera romántica y con luces tenues (parejas con edades entre los 28 a los 35 años en promedio) - Grupos de amigos que realizan importantes celebraciones (cumpleaños, grados, etc..) - Ejecutivos que van desde los 35 años hasta los 55 años en promedio. Las ventas potenciales para este año 2017 son de 360 millones de pesos </t>
  </si>
  <si>
    <t>Directa: - Bogota Beer Company: ofrece varios tipos de cerveza y 1 cerveza de temporada cada mes en el año, con presencia a nivel nacional en distribución y con 1 pub en Cali - Cervecería Ritual: Ofrece al menos 4 tipos de cerveza, con presencia en Cali en el barrio granada. Ellos nacieron casi al mismo tiempo que Antaño, sin embargo, no son tan fuertes en redes sociales y en la adecuación de su establecimiento. - Cervecería Sagrada: Nacieron más o menos hace 8 meses y ofrecen más de 8 tipos de cerveza  - Indirecta: Bourbon, Route 66, La Estación</t>
  </si>
  <si>
    <t>Hemos comprobado que nuestras cervezas artesanales son más ricas que las de la competencia (en términos generales, según la opinión de personas que han visitado los 3 sitios), además nuestro ambiente es mucho más envolvente y tiene un estilo claramente marcado de pub europeo. La cerveza artesanal, ofrecida en un ambiente innovador, es nuestro factor diferenciador.</t>
  </si>
  <si>
    <t>Ventas directas de cerveza artesanal, cócteles, comida, bebidas, etc..  Ingresos por venta de cupos para nuestro curso de cerveza artesanal, el cual realizamos cada 2 meses. Ingresos por venta de bonos de regalo Ingresos por distribución de cerveza en barriles de 50 litros a otros establecimientos</t>
  </si>
  <si>
    <t>Cerveza Artesanal Antaño</t>
  </si>
  <si>
    <t>$1700</t>
  </si>
  <si>
    <t>3%</t>
  </si>
  <si>
    <t>-$167,483,000.00</t>
  </si>
  <si>
    <t>Menos de $250 mil pesos mensuales</t>
  </si>
  <si>
    <t>$80000000</t>
  </si>
  <si>
    <t>Me gustaría fortalecer mi empresa a nivel comercial y de marketing, además de que me ayuden a preparar mi modelo de negocio para inversionistas, buscando recursos por más de 700 millones de pesos para nuestra futura planta de producción de cerveza artesanal para 90.000 litros mensuales</t>
  </si>
  <si>
    <t xml:space="preserve">Julián Mera: Socio intelectual, fue el que tuvo la idea original del negocio. Actualmente se encarga de la producción de cerveza y es Ingeniero Agroindustrial de la Universidad San Buenaventura. Duver Castrillón: Gerente Financiero, es mi primo y se encarga de toda la parte contable, financiera y tributaria. Contador Público de la Universidad de la Amazonia en Florencia, Caquetá. Camilo Paez: Administrador de Antaño desde hace 10 meses, con experiencia en la hija del canastero, d´toluca, faró, entre otros restaurantes. Milady Pastrana: mi mamá, Zootecnista de la Universidad de la Amazonia, ha trabajado toda su vida en diversos negocios propios como compraventas, peluqueria, tiendas de ropa, entre otros. Hernán Apraez: Soy Economista y Negociador Internacional, Contador Público y Financista Internacional de la Universidad Icesi. Gerente General de Antaño desde agosto del 2016 y representante legal desde el inicio de la empresa (junio del 2015). Me encargo de la parte comercial y de marketing de la empresa, proponiendo eventos y diversas formas de fortalecer la marca y aumentar las ventas. </t>
  </si>
  <si>
    <t>HERNAN FELIPE</t>
  </si>
  <si>
    <t>APRAEZ PASTRANA</t>
  </si>
  <si>
    <t>12/05/1993</t>
  </si>
  <si>
    <t>DUVER</t>
  </si>
  <si>
    <t>CASTRILLÓN PASTRANA</t>
  </si>
  <si>
    <t>duverhoney@hotmail.com</t>
  </si>
  <si>
    <t>09/08/0091</t>
  </si>
  <si>
    <t>JULIÁN</t>
  </si>
  <si>
    <t>MERA GOLÚ</t>
  </si>
  <si>
    <t>julianusb@hotmail.com</t>
  </si>
  <si>
    <t>07/12/0093</t>
  </si>
  <si>
    <t>info@aloexportcolombia.com</t>
  </si>
  <si>
    <t>Amigo en la cámara de comercio</t>
  </si>
  <si>
    <t>Jun 12, 2017 6:29:55 PM</t>
  </si>
  <si>
    <t>Jun 12, 2017 10:01:37 PM</t>
  </si>
  <si>
    <t>Laboratories LSant SAS</t>
  </si>
  <si>
    <t>lsantgerencia@gmail.com</t>
  </si>
  <si>
    <t>Cra 11 Cll 10 Sur Loma de Piedra</t>
  </si>
  <si>
    <t>http://surveygizmoresponseuploads.s3.amazonaws.com/fileuploads/330964/3446335/250-1b0a40e54a5681f80692f982c37415e8_Logo_oficial_LSant.jpg</t>
  </si>
  <si>
    <t>www.laboratorieslsant.co</t>
  </si>
  <si>
    <t>Laboratories LSANT se dedica a la producción y comercialización de productos Alimenticios y Complementos Nutricionales en polvo tipo malteada a base de Maltodextrina, Proteínas, Vitaminas y Minerales, los cuales son comercializados en Tiendas Naturistas, Centros de Medicina Alternativa, Distribución PAP (Puerta a Puerta), Gimnasios  y Centros de Acondicionamiento Fisico, nuestros productos tienen Registro Sanitario INVIMA y están orientados a Niños, Adultos, Madres gestantes y lactantes, Adulto Mayor y Deportistas,  ayudan a complementar la alimentación diaria, están formulados teniendo en cuenta el balance nutricional que requieren las personas, con el aporte de  Calcio, Colágeno, Omega 3-6-9, Zinc, Magnesio y  Alimentos Funcionales de alto valor nutritivo (Semillas de Chía, Quinua, Moringa, Harina de Maca, entre otros). Nuestra planta de producción está construida bajo los estándares del ente regulador INVIMA y las normas para alimentos, considerando los impactos ambientales, sostenibilidad empresarial e inocuidad de los alimentos, para ello se tiene un Sistema de Aire Filtrado al 65%, que permite la reducción de la generación de colonias de mohos, levaduras, bacterias y coliformes que se puedan encontrar en los ambientes productivos. Contamos con un equipo de trabajo idóneo en Ingeniería Industrial, Quimico Farmacéutico, Nutricionista y Dietista para la fabricación y desarrollo de nuestros productos.</t>
  </si>
  <si>
    <t>Fabricación Productos Alimenticios NCP</t>
  </si>
  <si>
    <t xml:space="preserve">Es importante resaltar que el trabajo cotidiano de gran parte de la población colombiana, los ritmos de vida acelerados, el estrés, alimentación poco balanceada y hábitos alimenticios altos en grasas y colesterol, conllevan a que las personas busquen alternativas para complementar su alimentación y cumplir con la ingesta diaria de vitaminas y minerales que no se consumen en los alimentos habituales. La situación nutricional en Colombia según estudios la población a causa de malnutrición presenta enfermedades cardiovasculares, diabetes, deficiencia de zinc, vitaminas, obesidad y sobrepeso, desordenes musculo esquelético y algunas clases de cáncer. Los problemas de alimentación en la niñez se ven reflejadas en su etapa adulta en algunos casos. </t>
  </si>
  <si>
    <t xml:space="preserve">LSant como fabricante tiene la oportunidad de desarrollar productos y alternativas de alimentación saludable con adición de alimentos funcionales, frutos y plantas con gran aporte nutricional, basados en las necesidades de la población para un buen funcionamiento, ingesta de vitaminas y minerales, teniendo la capacidad de adaptación a las tendencias de consumo. </t>
  </si>
  <si>
    <t xml:space="preserve">Nuestros clientes actuales son Tiendas Naturistas, Centros de Medicina Alternativa, Distribución PAP (Puerta a Puerta), Gimnasios  y Centros de Acondicionamiento Físico, en Colombia existen cerca de 9 mil Tiendas Naturistas, 4 mil Droguerías que hacen parte de la red de Cooperativas de Droguerías, 250 Distribuidores y 168 Centros de Medicina Alternativa autorizados a nivel nacional según información Asonatura.  Se estima en ventas del subsector al año en promedio 587 mil millones de pesos, se espera que nuestra participación en el mercado sea del 0,17%, los cuales pueden representar en promedio ventas 1 mil millones anuales, con 40 clientes distribuidores. Este mercado tiene un potencial en crecimiento al cual se puede incursionar con nuestros productos, desarrollo de fórmulas y alimentación balanceada. </t>
  </si>
  <si>
    <t>Nuestros principales competidores son aquellas empresas que tienen la capacidad de producir productos similares a nuestra línea nutricional,  elaboran complementos multivitamínicos y jarabes, ofrecen servicios de maquila y poseen canales de distribución y fuerza de ventas propia.</t>
  </si>
  <si>
    <t>Nuestros productos están desarrollados de acuerdo a perfiles nutricionales de cada etapa de las personas, con el aporte de nutrientes basados en la ingesta de vitaminas y minerales, con la finalidad de complementar la alimentación diaria y una vida saludable. Hemos incluido materias primas de excelente calidad, proteínas naturales, aceites vegetales, enriquecidos con alimentos funcionales o super foods y aminoácidos esenciales,  los cuales permiten que nuestras malteadas tengan texturas cremosas, sabores agradables y tengan funcionalidad para el consumidor, son aptos para las personas con diabetes o deseen controlar el azúcar en la sangre, por ello no utilizamos azúcar. Para mayor conservación del producto hemos incluido un material de empaque primario metalizado, el cual protege el contenido de la humedad, apto para climas cálidos y/o fríos, permaneciendo en óptimas condiciones para el consumo sin perder sus nutrientes. Contamos con personal idóneo para la formulación, desarrollo de productos, etiquetado, diseño y material de empaque y publicitario.</t>
  </si>
  <si>
    <t>LSant genera ingresos a través de la producción de Productos Alimenticios en Polvo a base de maltodextrina, proteína aislada de soya, alimentos funcionales, aminoácidos en su planta de alimentos,  tiene efectos importantes tanto en la actividad económica del sector aportando ingresos en la comercialización de sus productos, como la generación de empleo a personas vulnerables; inicialmente adopta una expresión financiera que se traduce al desarrollo de la demanda de estos productos, en su proceso productivo, comercialización y distribución, generando actividad económica que beneficia tanto a la empresa,  como a la sociedad y todos aquellos que hacen parte de la cadena de abastecimiento y productiva. Con el desarrollo de nuevas alternativas de alimentación como Complementos Nutricionales se mejoran los ingresos y la eficiencia de las unidades productivas en forma general, lo cual se refleja en los ingresos y la rentabilidad, esto traduce un impacto regional positivo.</t>
  </si>
  <si>
    <t>Maquila</t>
  </si>
  <si>
    <t>$6000</t>
  </si>
  <si>
    <t>$4,530,000.00</t>
  </si>
  <si>
    <t>$110,000,000.00</t>
  </si>
  <si>
    <t>Nuestras expectativas con el programa es fortalecer las estrategias a nivel empresarial y comercial, poder tener los conocimientos para incursionar en otros nichos de mercado, obtener las  herramientas  para la investigación y desarrollo de nuevos productos, servicios y atender la demanda creciente. Igualmente acceder a modelos de financiación con la finalidad de crecer y automatización de los procesos.</t>
  </si>
  <si>
    <t xml:space="preserve">Emprendedor principal: Es Ingeniera Industrial con conocimientos en producción, distribución en planta, logística, seguridad industrial y salud ocupacional, desarrollo de producto, diseño de imagen de producto y corporativa, ha trabajado en sistemas de gestión, aseguramiento de la calidad, buenas prácticas de manipulación, seguridad e inocuidad alimentaria, posee certificación de auditor interno de Bureau Veritas.  Emprendedor 2: Contador Públicos candidato a Especialización en Finanzas, en su trayectoria ha trabajado en análisis de costos, costos de producción, conocimientos en tributaria e impuestos, presupuestos, ha gerenciado empresas dedicadas a la comercialización de complementos y suplementos nutricionales, desarrollado campañas de distribución y mercadeo. </t>
  </si>
  <si>
    <t>Laura Johanna</t>
  </si>
  <si>
    <t>Santamaria</t>
  </si>
  <si>
    <t>12/08/1985</t>
  </si>
  <si>
    <t>Hector Jose</t>
  </si>
  <si>
    <t>Becerra Castillo</t>
  </si>
  <si>
    <t>lsantgestion@gmail.com</t>
  </si>
  <si>
    <t>12/25/1974</t>
  </si>
  <si>
    <t>Telemercadeo</t>
  </si>
  <si>
    <t>Jun 14, 2017 9:48:12 AM</t>
  </si>
  <si>
    <t>Jul 3, 2017 12:19:34 PM</t>
  </si>
  <si>
    <t>CÓMO ME PENSIONO</t>
  </si>
  <si>
    <t>marcelo.duque@comomepensiono.com</t>
  </si>
  <si>
    <t>Calle 14 No. 100-40</t>
  </si>
  <si>
    <t>http://surveygizmoresponseuploads.s3.amazonaws.com/fileuploads/330964/3446335/143-d1f510c086533a9cfbb7ebb02dba8258_Logo1.jpg</t>
  </si>
  <si>
    <t>www.comomepensiono.com</t>
  </si>
  <si>
    <t>http://www.comomepensiono.com</t>
  </si>
  <si>
    <t xml:space="preserve">CÓMO ME PENSIONO es una firma con una oferta innovadora en consultoría especializada en la asesoría a empresas y personas en la construcción de la mejor estrategia pensional. Nuestro actuar se centra en el conocimiento incremental y la imparcialidad a la hora de presentar diferentes escenarios para que las personas tomen la mejor decisión en el momento clave de su vida, su futuro y su familia.  Somos unos aliados estratégicos tanto de las organizaciones como de las personas en los momentos claves del ciclo de vida pensional, informando concienzudamente y de manera oportuna las diferencias entre el Régimen de Prima Media (Colpensiones) y el Régimen de Ahorro Individual (Fondos Privados) para que al final las personas decidan que les conviene más. Tenemos varios productos especializados diseñados a la medida del cliente como: In-house empresarial, Asistencia Pensional, todo soportado con el Estudio Técnico Pensional, Conferencias y Acompañamiento legal. Asesoramos empleados de grandes empresas para tener la mejor condición posible desde la perspectiva pensional.  Buscamos ayudar a mejorar la calidad de vida al momento de pensión por vejez, invalidez o en caso que falte el trabajador para su familia. </t>
  </si>
  <si>
    <t xml:space="preserve">Buscamos contribuir con el futuro de los trabajadores en su edad adulta, y mejorar la calidad de vida en esa etapa de la vida. Concretamente ayudar a solucionar problemas que tienen los trabajadores para acceder a su pensión como: a) tiempos faltantes en su historia laboral que les impide pensionarse, b) resolver sus principales inquietudes sobre los fondos privados y Colpensiones.  Intervenimos en un momento altamente sensible de las personas y sus familias, los asesoramos para que reafirmen su decisión o sustenten las alternativas que tienen. Con nuestra rigurosa asesoría pensional entregamos elementos necesarios desde la imparcialidad para que tomen la mejor decisión para el resto de sus vidas.  </t>
  </si>
  <si>
    <t>Diseñamos una serie de procesos alienados con el área de recursos humanos, para impactar en gran medida la calidad de vida del trabajador.  Le ofrecemos a la empresa un acompañamiento permanente para sus colaboradores. Solucionamos el problema a las empresas, a sus colaboradores y a las personas naturales de manera imparcial. A la primera le disminuye carga operativa en el área de gestión humana, con el acompañamiento de los requerimientos tanto del empleado como del empleador, detectando inconsistencias y ayudando a corregirlas, impactando indirectamente en el área financiera (ahorro) de la organización. a sus colaboradores y a las personas naturales.</t>
  </si>
  <si>
    <t xml:space="preserve">Nuestro foco esta centrado en grandes empresas multinacionales y multilatinas de origen colombiano.  Entre nuestros clientes están empresas como Carvajal, Johnson &amp; Johnson, Coomeva, Tecnoquimicas, Bancolombia, Seguridad Atlas. </t>
  </si>
  <si>
    <t xml:space="preserve"> Nuestra competencia son principalmente profesionales independientes como abogados que vienen realizando asesorías específicas, en nuestro caso, estamos direccionando nuestra estrategia al apoyo integral de los colaboradores dentro de las organizaciones. CÓMO ME PENSIONO busca dar un sentido especializado a una actividad tan importante en la vida de las personas, con un equipo interdisciplinario con experiencia en el conocimiento de la situación pensional en Colombia </t>
  </si>
  <si>
    <t xml:space="preserve">Primero la experiencia: tenemos una trayectoria recorrida en el mundo de las pensiones, no solo en lo privado, sino en el sistema público, esto nos permite asesorar con conocimiento de causa y de primer nivel a las empresas y personas que necesitan resolver su situación pensional. La seriedad de nuestra propuesta: se trata de un equipo interdisciplinario al frente de los estudios y evaluaciones técnicas que avalan nuestra intervención. Nuestro director tiene un doctorado, con amplias relaciones con el sector académico local y europeo, lo cual nos permite tener una mirada integral a nuestros cliente. La independencia e imparcialidad: sin ser parte en el proceso de cada análisis realizado, nos permite ofrecer una condición de ecuanimidad al no ser ninguna entidad de la seguridad social. Servicios novedosos ajustados a la medida de cada cliente de acuerdo a la composición demográfica de cada empresa. </t>
  </si>
  <si>
    <t>Los ingresos provienen de las empresas como parte del paquete de beneficios que ofrece a sus empleados. Las ventas son generadas en un 95% de las empesas. El ingreso más importante percibido es el que genera las operaciones in-house que tenemos en las diferentes empresas con un ingreso fijo mensual o recurrente.</t>
  </si>
  <si>
    <t>Asesoria in-house a empresas y Asistencia Pensional.</t>
  </si>
  <si>
    <t>$333,155,079.00</t>
  </si>
  <si>
    <t>$600,000,000.00</t>
  </si>
  <si>
    <t>Tener otras perspectivas de pensamiento que nos ayuden a crecer en rentabilidad, posicionamiento. Obtener retroalimentación de expertos que nos ayuden a encaminar nuestros esfuerzos y encontrar nuevas maneras de hacer las cosas.</t>
  </si>
  <si>
    <t>Un equipo joven interdisciplinario con la mejor actitud y con el animo de salir adelante.</t>
  </si>
  <si>
    <t>Marcelo</t>
  </si>
  <si>
    <t>Duque Ospina</t>
  </si>
  <si>
    <t>05/02/1970</t>
  </si>
  <si>
    <t>Comidas rápidas de mar.</t>
  </si>
  <si>
    <t>Es un modelo distinto a lo que hemos encontrado en el mercado.</t>
  </si>
  <si>
    <t>marceloduqueospina@hotmail.com</t>
  </si>
  <si>
    <t>Jun 20, 2017 8:51:34 AM</t>
  </si>
  <si>
    <t>Jun 20, 2017 12:04:53 PM</t>
  </si>
  <si>
    <t>ALOPOLIS CIA. S.A.S</t>
  </si>
  <si>
    <t>ventas@alopolis.com</t>
  </si>
  <si>
    <t>Calle 25 No. 127-220</t>
  </si>
  <si>
    <t>http://surveygizmoresponseuploads.s3.amazonaws.com/fileuploads/330964/3446335/250-d8c58d99a1baa04b421996f37f614137_Logo_Alopolis_%281%29.png</t>
  </si>
  <si>
    <t>http://alopolis.com/</t>
  </si>
  <si>
    <t xml:space="preserve"> https://www.facebook.com/Alopolis-1479647022338740/?ref=br_rs </t>
  </si>
  <si>
    <t xml:space="preserve">Nos movemos en el mundo de la ideas, somos apasionados por encontrar soluciones transformadoras, adaptables y que ayuden a las personas a resolver desafíos en sus empresas generando valor. Productos BI y Contact Center , CRM </t>
  </si>
  <si>
    <t>Emprende Con datos y Primera Visualizaton Legislativa</t>
  </si>
  <si>
    <t>Nuestro Producto es DATOSFRESCOS  Ganador de la Primera visualizacion Legislativa, en el congreso. Facilita la búsqueda inteligente de datos públicos y  que entregue está información en tiempo real  a través de aplicaciones analíticas con indicadores de tendencias, comparaciones entre datos, datos geolocalizados,</t>
  </si>
  <si>
    <t>Nuestro Producto es una plataforma que facilita la búsqueda inteligente de datos públicos y  que entregua está información en tiempo real  a través de aplicaciones analíticas con indicadores de tendencias, comparaciones entre datos, datos geolocalizados, convirtiéndose en una forma fácil, confiable, permitiendo ahorrar tiempo, y sobre todo lograr aprovechar mucho más la información pública, todo esto, en un solo lugar, con unos cuantos clics, haciendo que nuestros clientes y usuarios se sientan empoderados al tomar decisiones.</t>
  </si>
  <si>
    <t xml:space="preserve">Nuestros clientes actuales son empresas de Colombia, prestadoras de servicios, nuestro objetivo es llegar a toda LatinoAmerica ofreciendo nuestro servicios a las empresas. US100.000 anuales  </t>
  </si>
  <si>
    <t>Entidades Públicas, analistas de mercados</t>
  </si>
  <si>
    <t xml:space="preserve">Ventas directas de servicios, suscripción, venta corporativa e internacional. </t>
  </si>
  <si>
    <t>Servicios de BI</t>
  </si>
  <si>
    <t>$2,472,766.00</t>
  </si>
  <si>
    <t>a Panamá, Ecuador</t>
  </si>
  <si>
    <t>$5,967,000.00</t>
  </si>
  <si>
    <t xml:space="preserve">Dar a conocer nuestra plataforma de datos frescos a nivel internacional </t>
  </si>
  <si>
    <t xml:space="preserve">Especialista en desarrollo inteligente de negocios Ingenieros Desarrolladores de Software y aplicaciones analíticas , profesional en Medios interactivos, Profesional finanzas.   </t>
  </si>
  <si>
    <t>PABLO ANDRES</t>
  </si>
  <si>
    <t>LOPERA LEDESMA</t>
  </si>
  <si>
    <t>04/04/1975</t>
  </si>
  <si>
    <t>EDER LEANDRO</t>
  </si>
  <si>
    <t>COSMES VASQUEZ</t>
  </si>
  <si>
    <t>soporte@alopolis.com</t>
  </si>
  <si>
    <t>12/05/1994</t>
  </si>
  <si>
    <t>MARIO</t>
  </si>
  <si>
    <t>OTALVARO</t>
  </si>
  <si>
    <t>operacion@alopolis.com</t>
  </si>
  <si>
    <t>05/08/1992</t>
  </si>
  <si>
    <t>DICEL ESP</t>
  </si>
  <si>
    <t>Marly Silva</t>
  </si>
  <si>
    <t>Alianzas para la Innovación – Cámara de Comercio de Cali/ Emprende Con datos y Primera Visualizaton Legislativa</t>
  </si>
  <si>
    <t>msilva@dicel.com.co</t>
  </si>
  <si>
    <t>Jun 20, 2017 11:40:04 AM</t>
  </si>
  <si>
    <t>Jul 3, 2017 5:07:51 PM</t>
  </si>
  <si>
    <t>gerencia@segurosbonanza.com.co</t>
  </si>
  <si>
    <t>Ave 5 A norte #23-67 Cali</t>
  </si>
  <si>
    <t>http://surveygizmoresponseuploads.s3.amazonaws.com/fileuploads/330964/3446335/203-1032e12260956bae09a47e144622fc80_logo-azul-bonanza.png</t>
  </si>
  <si>
    <t>www.segurosbonanza.co</t>
  </si>
  <si>
    <t>https://twitter.com/segurosbonanza https://www.facebook.com/agenciasegurosbonanza</t>
  </si>
  <si>
    <t xml:space="preserve">Como Agencia de Seguros, vendemos Seguros de todo tipo. Sin embargo, le estamos apostando a ser el principal proveedor de PÓLIZAS DE CUMPLIMIENTO para los contratistas. Para ello, hemos creado el portal web desde donde los contratistas pueden cotizar y adquirir sus pólizas de Cumplimiento. Somos el primer portal web que ofrece esta solución en Colombia . </t>
  </si>
  <si>
    <t>Hoy en día, quienes necesitan una póliza de Cumplimiento se enfrentan a un sistema tradicional; deberán contactar un agente de seguros y llevarle los documentos. Hay 100% de ausencia para hacer el proceso digitalmente. Nuestra empresa viene trabajando en esta solución con muy buenos resultados de aceptación. Fidelizamos a los clientes frecuentes con nuestro programa BONANZA ELITE, donde entre otros beneficios, acumulan puntos por la compra de sus pólizas de Cumplimiento a través del portal, y los puntos pueden canjearse para pagar seguros y próximamente millas entre otros.</t>
  </si>
  <si>
    <t xml:space="preserve">El portal web www.segurosbonanza.co ofrece a los clientes que necesitan una póliza de Cumplimiento COTIZAR de manera gratuita la póliza. Algo que antes debían hacer enviando el contrato a un Agente de seguros. También podrán iniciar el proceso de compra adjuntando el contrato. Nuestros Agentes de servicio reciben el contrato, elaboran el borrador de la póliza y la envían con los requisitos de expedición y el botón de pago virtual. Si el cliente se ha inscrito en BONANZA ELITE, solo debe adjuntar el contrato y le devolvemos la póliza original, simple y sencillo porque ya lo conocemos. </t>
  </si>
  <si>
    <t>El mercado potencial en Colombia para pólizas de Cumplimiento es de 1,5 billones de pesos. Aspiramos a tomar el 1% de este mercado en 3 años, es decir ventas de 15.000 millones por año. El negocio es escalable a países de Latinoamérica donde se venden fianzas y pólizas de Cumplimiento, como Chile, Argentina, Perú, Ecuador y México.</t>
  </si>
  <si>
    <t xml:space="preserve">Aunque no hagan las ventas por la web, la competencia directa son todos los vendedores de seguros que trabajan pólizas de Cumplimiento. Precisamente los vendedores de seguros le facilitan las cosas al cliente. Sin embargo está demostrado que el tiempo es muy valioso y por ello nuestra solución web les ahorra tiempo. La competencia comprende desde los principales corredores de seguros que hoy atienden contratistas, hasta los vendedores de maletín. </t>
  </si>
  <si>
    <t xml:space="preserve">Nos diferenciamos al ser los primeros en darle la oportunidad de iniciar el proceso de compra por la web. Al ofrecer un cotizador gratuito, les permite a ellos mismos calcular los costos de las pólizas de Cumplimiento para montar sus presupuestos e iniciar el proceso de compra en línea. Ofrecemos la oportunidad de que pertenezcan a BONANZA ELITE, donde reciben muchos beneficios, tales como acumular puntos redimibles en diferentes productos, así como el mejor Servicio al obtener sus pólizas de manera rápida. </t>
  </si>
  <si>
    <t>Recibimos los ingresos mediante comisiones que nos pagan las Aseguradoras con las cuales expedimos y recaudamos las pólizas vendidas . Sin embargo es importante visualizar un segundo nicho de negocios y es lo que podremos hacer si logramos tener muchos clientes afiliados a BONANZA ELITE . Clientes con un mismo fin común , y a los que se les pueden dar más valores agregados, convirtiéndose en una importante empresa .</t>
  </si>
  <si>
    <t>Pólizas de cumplimiento</t>
  </si>
  <si>
    <t>$19300</t>
  </si>
  <si>
    <t>Estamos en proceso de creación de una encuesta de satisfacción de 7 preguntas.</t>
  </si>
  <si>
    <t>$3,767,125.00</t>
  </si>
  <si>
    <t>$35,000,000.00</t>
  </si>
  <si>
    <t>Queremos que Valle Impacta nos revise el modelo de negocio digital, para confirmar que vamos por buen camino. Hay que tomar decisiones sobre las cuales necesitamos consulta de mentores o personas con experiencia. Queremos impactar, sorprender al cliente y hacer de este emprendimiento de nuestra empresa un negocio rentable y escalable.</t>
  </si>
  <si>
    <t>Un equipo profesional con experiencia y especialidad en el ramo de los seguros. Optimistas, siempre buscando innovar para satisfacer las necesidades del cliente e ir adelante de la competencia. Con experiencia de más de 30 años en el sector asegurador, el líder de este emprendimiento pretende transformar la forma de adquirir los seguros con el fin de facilitar el proceso y continuar ofreciendo un servicio eficiente y personalizado. Fernanda, con experiencia específica en el ramo de pólizas de cumplimiento, contribuye dándole soporte al cliente durante el proceso de inscripción al programa Bonanza Elite y en la compra de los productos, haciéndole seguimiento a su vez al crecimiento del proyecto en términos de indicadores financieros.</t>
  </si>
  <si>
    <t>Juan Diego</t>
  </si>
  <si>
    <t>Valencia Escobar</t>
  </si>
  <si>
    <t>juand.valencia@segurosbonanza.com.co</t>
  </si>
  <si>
    <t>07/14/1967</t>
  </si>
  <si>
    <t>Fernanda</t>
  </si>
  <si>
    <t>coordinador.cumplimiento@segurosbonanza.com.co</t>
  </si>
  <si>
    <t>02/08/1985</t>
  </si>
  <si>
    <t>Seguros Bonanza tiene más 40 años de estar en el mercado. Tenemos importantes clientes que llevan muchos años con nosotros, y a los cuales los hemos fidelizado con un buen servicio personalizado. Vemos cómo las formas de comunicación vienen cambiando y no nos vamos a quedar atrás. Para ello hemos construido una plataforma web orientada especialmente a vender pólizas de cumplimiento a los contratistas del Estado. Precisamos que mientras incursionamos en este nuevo canal, las ventas por el canal tradicional se mantengan vigentes. Hemos encontrado gran aceptación por parte de nuevos clientes que día a día se suman a nuestros servicios a través de la página, lo cual nos motiva a seguir adelante introduciendo nuevos productos y consolidando los que ya tenemos.</t>
  </si>
  <si>
    <t>Jun 20, 2017 5:58:54 PM</t>
  </si>
  <si>
    <t>Jul 3, 2017 7:53:51 PM</t>
  </si>
  <si>
    <t>jherrera@serviredworking.com</t>
  </si>
  <si>
    <t>CARRERA 32 # 8-53 OFICINA 201</t>
  </si>
  <si>
    <t>http://surveygizmoresponseuploads.s3.amazonaws.com/fileuploads/330964/3446335/250-bc55edc2c14cc86591f498f9cab57423_LOGOSRW2017.png</t>
  </si>
  <si>
    <t>https://www.serviredworking.com/</t>
  </si>
  <si>
    <t>https://twitter.com/ServiRedWorking https://www.facebook.com/ServiRedWorkingCO https://www.instagram.com/serviredworking/ https://plus.google.com/+ServiRedWorkingSASCali https://co.linkedin.com/company/servired-working-s-a-s-</t>
  </si>
  <si>
    <t>SERVIRED WORKING es una empresa Vallecaucana de Ingeniería especializada en proyectos de Tecnologías de la Información -T.I. de alta calidad, sistemas innovadores de seguridad informática y electrónica quqe ofrece generación de políticas de contingencia a eventos que puedan afectar las operaciones diarias empresariales, servicios de cloud computing, soluciones para integración multiplataforma informática, cluster de almacenamiento y virtualización, servicio de respaldo de la información en la nube, para garantizar la continuidad de los negocios, Servicio de Information Technology Outsourcing (ITO), en español Outsourcing de Tecnologías de Información, asesoramiento en renovación, retoma y legalización de infraestructuras de T.I. y asesoramiento y gestión de usuarios de la infraestructura de T.I. para prevenir eventos mal intencionados que atenten con su operación comercial,  con más de 7 años de experiencia atendiendo empresas como Garces Eder S.A.S, G.H. Fragancias y Saborizantes Ltda. Ladrillera Meléndez S.A., entre otros, en la tercerización de sus departamentos de T.I., cuyo propósito principal es brindar servicios integrados y productos personalizados, proporcionando soluciones tecnológicas innovadoras, para el cumplimiento de los objetivos de negocio de nuestros clientes, convirtiéndonos en un socio estratégico, mediante la eficiencia.</t>
  </si>
  <si>
    <t>Actividades de tecnología de la información ITO</t>
  </si>
  <si>
    <t>Start-Upcafé - Universidad Icesi - Cali 2013</t>
  </si>
  <si>
    <t>La oportunidad de negocio frente a la competencia es que el cliente encuentra de manera integral los productos y servicios necesarios para proporcionar soluciones tecnológicas para las operaciones laborales y de producción a pequeñas, medianas y grandes empresas brindando un servicio personalizado, generando tranquilidad en la asesoría e implementación en sus proyectos de T.I., de sistemas de seguridad informática, electrónica y perimetral de alta calidad, con un servicio de venta, integración y PosVenta encontrando  una integración de todos los servicios de tecnología y seguridad en un solo proveedor brindando servicios y productos personalizados en la asesoría e implementación de los proyectos convirtiéndonos en un socio estratégico, mediante la eficiencia.</t>
  </si>
  <si>
    <t>Generando políticas de contingencia a eventos que puedan afectar las operaciones diarias empresariales, ofreciendo servicio de cloud computing, soluciones para integración multiplataforma informática, cluster de almacenamiento y virtualización, servicio de respaldo de la información en la nube, servicio Outsourcing de Tecnologías de Información ITO, asesoramiento en renovación, retoma y legalización de infraestructuras de T.I, asesoramiento y gestión de usuarios de la infraestructura de T.I. para prevenir eventos mal intencionados que atenten con su operación comercial, un equipo de expertos de alta calidad, garantizando que las solicitudes de servicio tengan atención oportuna y una gestión que mantenga operativos los servicios de T.I. garantizar la disponibilidad, seguridad, continuidad, escalabilidad y mejoramiento continuo de todos los procesos.</t>
  </si>
  <si>
    <t>Nuestros principales clientes son: G.H Fragancias Y Saborizantes, Garces Eder S.A.S., MiniMarket J.G.B, Ladrillera Meléndez, Sukipartes , Química Básica Colombiana , Viajes El Corte Ingles Colombia, Esterilizar, Construcciones Maja, Almacenes HERPO, Santuario S.A.S., Clinicenter S.A.S., Margarita Peña S.A.S., empresas de diferentes sectores de la economía en las que hemos contribuido a través de nuestras soluciones y servicios de tecnologías innovadoras, al mejoramiento continuo de los procesos de negocios.   En los próximos 3 años debemos tener fidelizados nuestros clientes actuales y hemos visto una deficiencia en soporte en los especialistas de salud y nos gustaría abarcar el clúster de excelencia clínica con nuestros servicios de tercerización en T.I. debido a que son un segmento con un crecimiento superior de 13% anualmente.</t>
  </si>
  <si>
    <t>Competencia Directa: Servicios informáticos empresariales Serinem SAS, Servicios empresariales IT, Multiredes y Tecnología S.A.S., Colombia Ingeniería S.A.S. Sotelcom, COMPUREDES S.A., Colredes S.A., Suma Ingeniera Ltda., SOS Ingeniería y telecomunicaciones.</t>
  </si>
  <si>
    <t xml:space="preserve">La diferencia de nosotros frente a nuestra competencia se da que cumplimos un ciclo completo con nuestros clientes pasando por la asesoría, venta, implementación, integración, soporte, mantenimiento, actualización, retoma y reventa; por eso, cada solución es única para nuestros clientes debido a que sus procesos empresariales son diferentes de acuerdo a sus operaciones laborales y de producción o servicio.   </t>
  </si>
  <si>
    <t>Pólizas de soporte que se realizan de manera anual, mesa de ayuda por horas, soporte en sitio remoto y telefónico por demanda, venta de active informático, asesorías y consultorías profesionales y tecnológicas.</t>
  </si>
  <si>
    <t>Servicio de asesorías, implementación y gestión de plataforma e infraestructuras de T.I.</t>
  </si>
  <si>
    <t>Tickets de Soporte</t>
  </si>
  <si>
    <t>$29,576,000.00</t>
  </si>
  <si>
    <t xml:space="preserve">Desarrollar un plan estratégico para crecimiento empresarial e impacto en la región y generación de empleo. </t>
  </si>
  <si>
    <t xml:space="preserve">Ingeniero Telemático de la Universidad ICESI, con interés en desarrollar soluciones efectivas, atractivas e innovadoras de seguridad informática y electrónica, con conectividad en ambientes de redes IP, con la generación de valor agregado sobre medios de transmisión. Con experiencia en la planeación, diseño, montaje y gestión de redes IP alámbricas e inalámbricas, gestión de sistemas operativos Linux, Windows y Mac OS. Profesional con competencias fuertes en orientación al cliente, adaptabilidad al cambio, desarrollo de relaciones, capacidad de liderazgo, espíritu emprendedor y capacidad de trabajo en equipo para el seguimiento y desarrollo de logros y objetivos. Certificaciones: -	Certificado internacional HCSA, Hikvision Certified Security &amp; Protection LATAM-Baseline Training PRE "Certificación HCSP" Hikvision Certified Security &amp; Protection Professional. NVR´s. IPC, PTZ, EZVIZ, Ivms4200 &amp; 4500, HTools Septiembre, 2016. -Siemon Certifield Registered Installer (CI) for 5 BICSI CECs. By Siemon Company www.siemon.com Junio, 2017.-Certificado miembro de la asociación latinoamericana de seguridad ALAS www.alas-la.org. 001457 – 1/14-CO </t>
  </si>
  <si>
    <t>JHONATTAN</t>
  </si>
  <si>
    <t>HERRERA MAYOR</t>
  </si>
  <si>
    <t>04/11/1985</t>
  </si>
  <si>
    <t>CLINICENTER SAS</t>
  </si>
  <si>
    <t>Dr. Daniel Alejandro Diaz</t>
  </si>
  <si>
    <t>Destapa Futuro – Fundación Bavaria/Startup Café 2013</t>
  </si>
  <si>
    <t>ddesteticadental@gmail.com</t>
  </si>
  <si>
    <t>Jun 21, 2017 8:09:54 PM</t>
  </si>
  <si>
    <t>Jun 30, 2017 3:00:03 PM</t>
  </si>
  <si>
    <t>SANOPLANT</t>
  </si>
  <si>
    <t>carlosanibal.montoya@gmail.com</t>
  </si>
  <si>
    <t>Calle 47 No. 30b-32</t>
  </si>
  <si>
    <t>Facebook: sanoplant</t>
  </si>
  <si>
    <t>www.sanoplant.com.co (10 dias al aire). Facebook: sanoplant</t>
  </si>
  <si>
    <t xml:space="preserve">Producimos Insumos Biologicos para el Sector Agricola y Pecuario </t>
  </si>
  <si>
    <t>Investigación e Innovación</t>
  </si>
  <si>
    <t xml:space="preserve"> Buscamos poder exportar y generar emprendimiento e innovación en nuestro negocio</t>
  </si>
  <si>
    <t xml:space="preserve">Estamos participando en la Mesa Sectoria Sena y vivimos al tanto de la actualidad nacional e internacional para conocer las oportunidades </t>
  </si>
  <si>
    <t xml:space="preserve">Sector Privado y Sector Oficial así como cadenas productivas, Cenis y Asociaciones   $400 Millones </t>
  </si>
  <si>
    <t xml:space="preserve">Mas de 50 empresas a nivel pais  </t>
  </si>
  <si>
    <t xml:space="preserve"> Tenemos Cepas puras altamente patogénicas y especificas  </t>
  </si>
  <si>
    <t xml:space="preserve"> Ventas Directas</t>
  </si>
  <si>
    <t>Trichoplant - Beauveriplant y Fertiplant</t>
  </si>
  <si>
    <t>10% Metarhiplant</t>
  </si>
  <si>
    <t>$280000000</t>
  </si>
  <si>
    <t>$320000000</t>
  </si>
  <si>
    <t>$397000000</t>
  </si>
  <si>
    <t>$100000000</t>
  </si>
  <si>
    <t>$150000000</t>
  </si>
  <si>
    <t>$200000000</t>
  </si>
  <si>
    <t>$220000000</t>
  </si>
  <si>
    <t>Ecuador</t>
  </si>
  <si>
    <t>$10000000</t>
  </si>
  <si>
    <t>$550000000</t>
  </si>
  <si>
    <t>$700000000</t>
  </si>
  <si>
    <t>$250000000</t>
  </si>
  <si>
    <t xml:space="preserve"> Mejor en todo los aspectos de Cara a lograr un mayor impacto en al Región y un mayor posicionamiento a nivel Nacional e Internacional </t>
  </si>
  <si>
    <t xml:space="preserve"> Profesionales con entre 10 y 36 años de Experiencia con estudios a Nivel de Maestria y profesional con experiencia en investigación y experiencia </t>
  </si>
  <si>
    <t>Carlos Anibal</t>
  </si>
  <si>
    <t>Montoya</t>
  </si>
  <si>
    <t>01/11/1955</t>
  </si>
  <si>
    <t>carlosandres125@hotmail.com</t>
  </si>
  <si>
    <t>11/22/1978</t>
  </si>
  <si>
    <t>Etnia</t>
  </si>
  <si>
    <t>Eliana Andrea</t>
  </si>
  <si>
    <t>Rincon</t>
  </si>
  <si>
    <t>eliana-rincon713@yahoo.es</t>
  </si>
  <si>
    <t>07/13/1978</t>
  </si>
  <si>
    <t>No tengo</t>
  </si>
  <si>
    <t>NN</t>
  </si>
  <si>
    <t>Alianzas para la Innovación – Cámara de Comercio de Cali/ Convocatorias Capital Semilla/Grants - Innpulsa Colombia</t>
  </si>
  <si>
    <t>Jun 22, 2017 2:51:56 AM</t>
  </si>
  <si>
    <t>Jun 22, 2017 3:52:45 AM</t>
  </si>
  <si>
    <t>Apix Zona Franca Sas</t>
  </si>
  <si>
    <t>lina.salgado@apixzf.com</t>
  </si>
  <si>
    <t>Km 6 via yumbo aeropto zona franca pacifico bod 3J</t>
  </si>
  <si>
    <t>www.apix.com.co</t>
  </si>
  <si>
    <t>Operador Logistico Zonas Francas, administracion de inventarios y servicios a la carga con valor agregado</t>
  </si>
  <si>
    <t>Logistica</t>
  </si>
  <si>
    <t>Expansion a otras zonas francas del pais, volvernos mas competitivos en el sector y ser reconocidos como una empresa lider en el mercado logistico</t>
  </si>
  <si>
    <t>Teniendo estrategias claras de crecimiento, enfoque al logro de metas, diferenciacion, fortalecimiento de marca, entre otros</t>
  </si>
  <si>
    <t>importadores y exportadores, empresas nacionales y multinacionales, mercados extranjeros</t>
  </si>
  <si>
    <t>Otros Operadores Logisticos, servicio de coordinacion logistica</t>
  </si>
  <si>
    <t>Servicio personalizado com cada cliente, acompañamiento y asesoria en cada operacion</t>
  </si>
  <si>
    <t>Coordinacion Logistica</t>
  </si>
  <si>
    <t>Crecimiento y posicionamiento de marca</t>
  </si>
  <si>
    <t>$128,000,000.00</t>
  </si>
  <si>
    <t>Posicionamiento, fortalecimiento gerencial y estrategico, direccionamiento</t>
  </si>
  <si>
    <t>Experiencia en logistica mas de 15 años, especializaciones, lideres emprendedores, estrategas</t>
  </si>
  <si>
    <t>Lina maria</t>
  </si>
  <si>
    <t>Salgado posada</t>
  </si>
  <si>
    <t>09/29/1980</t>
  </si>
  <si>
    <t>Pizzeria</t>
  </si>
  <si>
    <t>Carlos David</t>
  </si>
  <si>
    <t>Giraldo escudero</t>
  </si>
  <si>
    <t>cdg@apix.com.co</t>
  </si>
  <si>
    <t>07/15/1978</t>
  </si>
  <si>
    <t>Empresas propias</t>
  </si>
  <si>
    <t>Lopera merino</t>
  </si>
  <si>
    <t>clopera@servicomex.net</t>
  </si>
  <si>
    <t>08/01/1965</t>
  </si>
  <si>
    <t>Servicomex</t>
  </si>
  <si>
    <t>Apix pacifico</t>
  </si>
  <si>
    <t>Paola obonaga</t>
  </si>
  <si>
    <t>pobonaga@apix.la</t>
  </si>
  <si>
    <t>Jun 22, 2017 7:26:00 PM</t>
  </si>
  <si>
    <t>Jun 22, 2017 8:13:42 PM</t>
  </si>
  <si>
    <t>COMINERALCO S.A.S.</t>
  </si>
  <si>
    <t>comineralco@outlook.com</t>
  </si>
  <si>
    <t>calle 14C No. 29B-34 Cali</t>
  </si>
  <si>
    <t>http://surveygizmoresponseuploads.s3.amazonaws.com/fileuploads/330964/3446335/143-94b43ac45042d4509371ec2721fa4e3a_LOGO_AGUA.jpg</t>
  </si>
  <si>
    <t xml:space="preserve">Nuestra empresa se dedica a comercializar minerales tanto en el mercado nacional como internacional, enfocándonos ahora ultimo en la operacion y comercialización de minas de carbón </t>
  </si>
  <si>
    <t>Minería y petróleo</t>
  </si>
  <si>
    <t>Carbón de piedra</t>
  </si>
  <si>
    <t xml:space="preserve">Contactar clientes reales y directos en el mercado internacional y veo una oportunidad con ustedes para poder crecer no solo en finanzas si no en estrategias de negocios y manejo de clientes  </t>
  </si>
  <si>
    <t xml:space="preserve">la verdad no hemos podido concretar negocios reales y serios pues hay mucho intermediario pocos serios </t>
  </si>
  <si>
    <t xml:space="preserve">nuestros clientes potenciales es el mercado Europeo y Asiático en un segundo renglón Estados unidos y Centro América </t>
  </si>
  <si>
    <t>Cerrejon, drummond, prodeco, glencore entre otros</t>
  </si>
  <si>
    <t>interacción  directo entre los clientes y nuestra compañía pudiendo ellos visitar constantemente nuestras operaciones en las minas del cesar y así poder supervisar personalmente sus productos</t>
  </si>
  <si>
    <t xml:space="preserve">Esa a sido nuestra piedra en el zapato pues es difícil que algún banco en nuestro país nos respalden para este tipo de transacciones y sobre todo cuando en el mercado internacional las Cartas Crédito es el común el sistema de pago, así nos toca acudir a las mesas de negocios internacionales para poder monetizar las cartas y perdiendo mucho porcentaje de estas cartas     </t>
  </si>
  <si>
    <t>Carbones hullas</t>
  </si>
  <si>
    <t>$35</t>
  </si>
  <si>
    <t xml:space="preserve">poder despegar pues ya llevo mas de cuatro años intentado cerrar un buen negocio, ahora cuento con una operacion minera directa en el cesar con eso espero proyectar mi empresa </t>
  </si>
  <si>
    <t xml:space="preserve">soy emprendedor y estoy consolidando un equipo humano muy experimentado  entre ingenieros, contadores, abogados los cuales me ayudaran a desarrollar el proyecto del Cesar </t>
  </si>
  <si>
    <t>Jorge Eliecer</t>
  </si>
  <si>
    <t>León Santa</t>
  </si>
  <si>
    <t>12/12/1967</t>
  </si>
  <si>
    <t>León Rosero</t>
  </si>
  <si>
    <t>11/01/1991</t>
  </si>
  <si>
    <t>eximinerales@hotmail.com</t>
  </si>
  <si>
    <t>Jun 23, 2017 6:42:04 PM</t>
  </si>
  <si>
    <t>Jun 24, 2017 2:15:24 PM</t>
  </si>
  <si>
    <t>MAS SEGUROS J.A.M LTDA</t>
  </si>
  <si>
    <t>MASSEGUROSGERENCIA@GMAIL.COM</t>
  </si>
  <si>
    <t>AV 2 OESTE 7-45 PISO 1</t>
  </si>
  <si>
    <t>http://surveygizmoresponseuploads.s3.amazonaws.com/fileuploads/330964/3446335/43-b91eb25b6cfbed5a284a1bd5b9450f39_%2Bseguros_APROBADO_25_ABR-03.jpg</t>
  </si>
  <si>
    <t>No tiene.</t>
  </si>
  <si>
    <t>Comercializamos el portafolio de productos que ofrecen QBE Seguros, Seguros Bolivar, Seguros Mundial, Aseguradora Solidaria de Colombia, J Maluchelli &amp; Travelers y Assit Card a traves de una red sombrilla constituida por 108 puntos ( no propios ) localizados principalmente en el sur occidente de Col.En los dos puntos propios estamos implementando, adicionalmente, centros de soluciones ( traducciones, apostilles, legalizaciones, certificados de tradicion, impresion laser de documentos, llamadas internacionales, tramites eclesiasticos de otras ciudades, tramites con el transito de la ciudad y de Col.)</t>
  </si>
  <si>
    <t xml:space="preserve">Buscamos incrementar los ingresos ya que nuestra principla fuente de ingresos ha sido la venta de SOAT la cual se ha visto afectada por la reducion de comisiones y fijacion de cuotas de ventas que no nos permiten crecer. La oportunidad que tenesmos es contar con una red de distribucion muy grande y bastante capacitada para comercializar otros productos. </t>
  </si>
  <si>
    <t>El problema de reduccion de ingresos lo solucionamos bajando las comisiones de los puntos de venta en la misma proporcion que no las bajan y estamos tratando de introducir otros productos para mejorar nuestros ingresos y los de los puntos.</t>
  </si>
  <si>
    <t xml:space="preserve">Clientes actuales: todas la personas que tienen un vehiculo en Colombia a excepcion de la costa ( no se nos permite vender en alla ) Clientes potenciales: personas que tienen deuda hipotecaria ( para venderles Seguro vida deudores) y empresas con personal a cargo (para venderles ARL ) y personas con oficinas virtuales que necesitan el complemento de centros de soluciones para completar su gestion. </t>
  </si>
  <si>
    <t>ACS Seguros y Servicios y JHA Seguros, ofrecen el mismo producto , al mismo precio , con mejores comisiones, en algunos casos, para los puntos de venta.</t>
  </si>
  <si>
    <t>El producto en si no se diferencia por que el estado lo creó y fija precios para el producto. Lo diferenciamos dando descuentos especiales a cosumidor final de empresas como UBER. Tambien damos boletas para shows en Cafe concert y bonos para jugar en casinos.</t>
  </si>
  <si>
    <t>Recibimos los ingresos por cada expedicion de soat , pero a los puntos de venta se les da la comision anticipada , es decir, en el momento que expiden el soat se sacan su comision. Esto lo establece el programa ( sistema) de las aseguradoras.</t>
  </si>
  <si>
    <t>venta de SOAT</t>
  </si>
  <si>
    <t>$361,254,242.00</t>
  </si>
  <si>
    <t>$7,918,800.00</t>
  </si>
  <si>
    <t>$26000000</t>
  </si>
  <si>
    <t>Tener una asesoria de primer orden que nos permita crecer y obtener utilidad a traves de la innovacion y la  maximimizacion de los recursos con que contamos .</t>
  </si>
  <si>
    <t>Personal  calificado, motivado y comprometido con el Objetivo estrategico fijado. las experticias de cada uno son: Gerente: educacion en administracion de empresas con master en mercadeo,. Socio: amplio conocimiento del negocio del SOAT con formacion academica en administracion de empresas, con buenos contactos en el medio social y comercial. Socia y Gerente comercial: comunicadora social, con experiencia en el area comercial</t>
  </si>
  <si>
    <t>Rodrigo</t>
  </si>
  <si>
    <t>Tafur Pardo</t>
  </si>
  <si>
    <t>massegurosgerencia@gmail.com</t>
  </si>
  <si>
    <t>05/25/1958</t>
  </si>
  <si>
    <t>Miguel Fernando</t>
  </si>
  <si>
    <t>Velasco Hoyos</t>
  </si>
  <si>
    <t>miguelfvelasco@hotmail.com</t>
  </si>
  <si>
    <t>06/23/1977</t>
  </si>
  <si>
    <t>contactos</t>
  </si>
  <si>
    <t>Crisitna</t>
  </si>
  <si>
    <t>Tafur Alonso</t>
  </si>
  <si>
    <t>masseguroscomercial@gmail.com</t>
  </si>
  <si>
    <t>05/11/1988</t>
  </si>
  <si>
    <t>Las cifras no se ven congruentes porque hasta hace un año las aseguradoras cambiaron el modelo del negocio, haciendonos totalmente responsables de los puntos de venta . Anteriromente las aseguradoras pagaban las comisiones a los puntos y les hacian las retenciones de ley , hoy en dia recibimos todo el ingreso y respondemos por las retenciones de ley de todos los puntos, ademas estamos enfrentando una situacion muy dificil con el SOAT por accidentalidad , lo que ha llevado a la baja de comisiones y a fijacion de cuotas de ventas que no nos dejan crecer.</t>
  </si>
  <si>
    <t>Puritec de Colombia</t>
  </si>
  <si>
    <t>Rafael Alonso</t>
  </si>
  <si>
    <t>info@puritec.co</t>
  </si>
  <si>
    <t>Jun 23, 2017 10:10:19 PM</t>
  </si>
  <si>
    <t>Jun 23, 2017 10:40:59 PM</t>
  </si>
  <si>
    <t>HELUTECHNOLOGY</t>
  </si>
  <si>
    <t>info@helutechnology.com</t>
  </si>
  <si>
    <t>Cra 5N # 62n-53</t>
  </si>
  <si>
    <t>http://surveygizmoresponseuploads.s3.amazonaws.com/fileuploads/330964/3446335/203-18beb5c3d55df0b7b94b6e32322b7cae_logo_final.png</t>
  </si>
  <si>
    <t>helutechnology.com</t>
  </si>
  <si>
    <t>https://www.facebook.com/helutechnology/ https://twitter.com/helutechnology https://www.instagram.com/helutechnology/</t>
  </si>
  <si>
    <t>Desarrollo de software, Creación de sitios web. Servicio de Software como servicio</t>
  </si>
  <si>
    <t>Ofrecer una solucion a todas las pymes y personas independientes tengan herramientas de software que ayuden, consoliden y supervisen el funcionamiento de su empresa a muy bajos costos con excelente calidad.</t>
  </si>
  <si>
    <t>Permite utilizar herramientas de muy facil funcionamiento y multifuncional. dando herramientas como el recaudo o facturación en linea, pagos con cod. de barras, pagos pse, payu, creación de talonarios, reportes de ventas, cobros, gestion de clientes, entre otros.</t>
  </si>
  <si>
    <t xml:space="preserve">Pymes e independientes de todo el territorio nacional. En estos momentos el software esta en ejecución en 4 empresas. 2 colegios con 612 y 1628 estudiantes, 1 inmobiliaria con 150 inmuebles, y 1 odontologia con +/- 150 clientes. </t>
  </si>
  <si>
    <t xml:space="preserve">SIIGO con SIIGO web Software ALEGRA </t>
  </si>
  <si>
    <t xml:space="preserve">Calidad, simplicidad, seguridad, facil acceso y bajo precios, La mayoria de la pymes y independientes no tienen la capacidad de alquilar o comprar un software que permita gestionar la parte financiera de la empresa. Nuestro software ofrece la opción que el cliente pague por lo que esta usando, asi el sistema crece a medida que el cliente crece.  </t>
  </si>
  <si>
    <t>Software como servicio</t>
  </si>
  <si>
    <t>Software de gestión integral : Helusoft</t>
  </si>
  <si>
    <t>Obtener ayuda para el mejoramiento de la empresa y con esta ayuda al pais.</t>
  </si>
  <si>
    <t xml:space="preserve">Organizado, emprendedor. 5 años de desarrollo de software en diferente proyectos de empresas privadas, 2 años en la parte de hardware y redes. </t>
  </si>
  <si>
    <t>Hector</t>
  </si>
  <si>
    <t>Jimenez Duque</t>
  </si>
  <si>
    <t>12/26/1989</t>
  </si>
  <si>
    <t>una sala de internet con 11 equipos</t>
  </si>
  <si>
    <t>helutechnology</t>
  </si>
  <si>
    <t>hector jimenez</t>
  </si>
  <si>
    <t>Jun 24, 2017 11:11:35 AM</t>
  </si>
  <si>
    <t>Jul 3, 2017 11:39:16 AM</t>
  </si>
  <si>
    <t>Arrebato Caleño</t>
  </si>
  <si>
    <t>arrebatocali@gmail.com</t>
  </si>
  <si>
    <t>Carrera 10 #1 - 47 Oeste</t>
  </si>
  <si>
    <t>http://surveygizmoresponseuploads.s3.amazonaws.com/fileuploads/330964/3446335/143-c0484e4e5535fb8ea97742f6ae974a47_Estampilla_Arrebato_PNG.png</t>
  </si>
  <si>
    <t>www.arrebatocaleño.com</t>
  </si>
  <si>
    <t>https://www.facebook.com/arrebatocaleno/ https://www.youtube.com/channel/UC-jcOly712X-yC0LkMttQng https://www.instagram.com/arrebatocaleno/ https://twitter.com/ArrebatoCaleno</t>
  </si>
  <si>
    <t xml:space="preserve">Promovemos el baile social de la salsa, la cultura, el turismo y la imagen positiva de ciudad.   La escuela ha recibido a más de 1500 estudiantes de Europa, América del Norte, Centro América, América el Sur, Asia, África y Australia.   En la Feria de Cali N° 59 del 2016, lideramos la presentación en el Salsódromo del primer grupo conformado por bailarines de Alemania, España, Holanda, Francia, Inglaterra, Suiza, Estados Unidos, Japón y Colombia.   La ciudad goza de tener un patrimonio inmaterial y cultural para los colombianos. Hoy somos embajadores de una de nuestras expresiones culturales más significativas.   Categorías y Productos   Nuestra Escuela de Baile "Arrebato Caleño, promovemos la enseñanza de la salsa a nivel social y también, promovemos las visitas a lugares y eventos culturales de la ciudad.    Categoría Turística (extranjeros y locales)  Clases Personalizadas para Niños y Adultos.     Clases Grupales para Niños y Adultos. Talleres de Baile.     Party Social Dance.   Categoría Instituciones Educativas  Clases Grupales. Talleres de Baile. Jornadas complementarias tiempo libre escolar.   Categoría Empresarial  Pausa Activa o Talleres de Baile. Show de Baile Profesional. Show de Baile (Grupo de Bailadores).  Hora Arrebatada.   Categoría Social Desarrollo e implementación de proyectos con impacto social. </t>
  </si>
  <si>
    <t>Arte y entretenimiento</t>
  </si>
  <si>
    <t>La oportunidad de negocio es amplia en el sentido en que hacemos un fuerte trabajo de turismo de ciudad y de región a través de la salsa, ya que nuestros estudiantes son en un 95% extranjeros y un 5% locales. Tenemos un programa de voluntariado y contamos con la presencia permanente de tres voluntarias, quienes han venido de países como Brasil, Taiwan, Francia, Japón, España, Suiza, Alemania, Filandia para conocer Cali y vivir la experiencia de la salsa caleña. Queremos aumentar nuestra estructura económica con un público mas local a través de productos como show profesional, talleres y nuestra hora arrebatada.</t>
  </si>
  <si>
    <t>Hay una necesidad de los extranjeros de vivir experiencias significativas en sus viajes y nuestra escuela aparece como una opción  para conocer eso que nos identifica en el mundo: la salsa. Hoy día la salsa es el principal producto de turismo de la región de Cali y el Valle del Cauca y en este sentido queremos ampliar nuestro portafolio de productos a una linea mas local (embajadas, sector empresarial, colegios, cajas de compensación familiar, entre otros) y por supuesto diseñar estrategias para atraer mucho más la visita de extranjeros a nuestra ciudad.</t>
  </si>
  <si>
    <t>Nuestros clientes actuales son en un 95% extranjeros y un 5% locales, queremos llegar a un mercado potencial de locales (60%), extranjeros (30%) y proyectos sociales (10%). Locales nuestra meta es llegar a venta de al menos $180 millones por año, Extranjeros $96 millones y proyectos sociales $60 millones.</t>
  </si>
  <si>
    <t>La competencia directa: las escuelas de salsa que hoy día operan en el mismo sector donde estamos ubicados actualmente, las escuelas de salsa cercanas a nuestro sector y la competencia indirecta son los gimnasios por ejemplo.</t>
  </si>
  <si>
    <t>La mayoría de las escuelas de salsa en la ciudad están enfocadas a competiciones en eventos internacionales, nosotros ofrecemos a nuestros clientes aprendizaje del baile social, técnicas y herramientas para bailar en cualquier discoteca del mundo, al mismo tiempo que promovemos el turismo de ciudad a través de salidas con nuestros estudiantes.</t>
  </si>
  <si>
    <t>Por ahora tenemos publicidad en hostales y hoteles del sector y contamos con un muy buen voz a voz, lo que ha logrado que la empresa se mantenga vigente y posesionada en el mercado.</t>
  </si>
  <si>
    <t>Clases de Baile Personalizadas</t>
  </si>
  <si>
    <t>$5,650,000.00</t>
  </si>
  <si>
    <t>$13,000,000.00</t>
  </si>
  <si>
    <t>Potencializar el negocio, definir un modelo de negocio innovador, con una planeación en lo comercial y en la gestión de ventas, buscar plataformas que nos permitan bajar recursos de ong´s, entidades del estado y realizar alianzas estratégicas con las empresas locales y regionales para potencializar el sector del turismo en la ciudad de Cali y la Región del Valle del Cauca, para tal fin nos gustaría que a través de Valle Impacta lograramos tener acercamiento con empresas para definir estas alianzas estratégicas.</t>
  </si>
  <si>
    <t>Comunicador Social - Periodista, Especialización en Gerencia Social, Productora de Cine / Contadora Pública Profesional / Comunicador Social (estudios de Maestria en Educación) / Asistente Administrativa (Estudios de Administración del SENA) / Abogada (Estudios de Derecho Universidad Libre - No graduada aún) / Asesor en Direccionamiento ( Master en administración de empresas con énfasis en negocios internacionales, profesional en administración de empresas bilingüe (español – inglés) con experiencia en los sectores corporativos: educación superior –pregrados y posgrados-, servicios (financiero, bancario y de seguridad), industrial y comercial (consumo masivo).       Enfocado a las áreas de negocios internacionales, mercadeo, publicidad, comercial, financiero, logística, administración y servicio al cliente)/ Diseñador Gráfico / Master Web / Profesores profesionales con experiencia en Baile / Persona Responsable del Aseo/ Voluntarios extranjeros (actualmente de Estados Unidos,  Finlandia, Francia e Inglaterra).</t>
  </si>
  <si>
    <t>Nhora Alejandra</t>
  </si>
  <si>
    <t>Tovar Castrillón</t>
  </si>
  <si>
    <t>06/10/1980</t>
  </si>
  <si>
    <t>Eduar</t>
  </si>
  <si>
    <t>Guerra</t>
  </si>
  <si>
    <t>eduar.guerraa@gmail.com</t>
  </si>
  <si>
    <t>05/05/1969</t>
  </si>
  <si>
    <t>Ruben</t>
  </si>
  <si>
    <t>Romero</t>
  </si>
  <si>
    <t>r.romeropaz@gmail.com</t>
  </si>
  <si>
    <t>01/02/1976</t>
  </si>
  <si>
    <t>Comunicaciones</t>
  </si>
  <si>
    <t>Mi modelo de negocio esta enfocado en dos acciones básicamente: la danza y el turismo de ciudad y de región. En estas lineas también queremos enfocar nuestro trabajo con una línea de categoría social.</t>
  </si>
  <si>
    <t>Amigo</t>
  </si>
  <si>
    <t>Jun 26, 2017 9:24:02 AM</t>
  </si>
  <si>
    <t>Jun 26, 2017 10:39:54 AM</t>
  </si>
  <si>
    <t>ESDIEZ CONSTRUCTORA</t>
  </si>
  <si>
    <t>ddiaz@esdiezconstructora.com</t>
  </si>
  <si>
    <t>Carrera 26 # 3 - 75</t>
  </si>
  <si>
    <t>http://surveygizmoresponseuploads.s3.amazonaws.com/fileuploads/330964/3446335/183-3677daae2246fbdc1e056ad11c972795_LOGO-ESDIEZ-EN-ALTA_%281%29.jpg</t>
  </si>
  <si>
    <t>www.esdiezconstructora.com</t>
  </si>
  <si>
    <t>https://www.facebook.com/Esdiez-Constructora-733896410037101/ https://www.instagram.com/esdiezconstructora/</t>
  </si>
  <si>
    <t>En ESDIEZ desarrollamos proyectos sostenibles para el sector de la construcción. Ofrecemos diseño y construcción de viviendas amigables con el medio ambiente y altamente eficientes, como respuesta a la contaminación que genera el sector de la construcción y su enorme impacto sobre el consumo de los recursos energéticos, hídricos y naturales, ya que este sector aporta cerca del 40% de la contaminación nacional. ESDIEZ implementa ingeniería y arquitectura bioclimática que combina materiales tradicionales con materiales nuevos e innovadores, buscando siempre estar en armonía con el entorno de la edificación, para dar no una solución de vivienda puntual si no ecosistemática. Buscaremos siempre ofrecer soluciones de vivienda con diseños óptimos que evidencien espacios confortables y ubicaciones estratégicas, todas estas características adecuadas a las necesidades del cliente, ayudando en su economía. Nuestras construcciones dejaran una menor huella en nuestro planeta y arraigaran una cultura de desarrollo sostenible al interior de los hogares, creando un valor agregado palpable a la sociedad, desarrollado por nuestra empresa. Buscamos desarrollos de proyectos inmobiliarios masivos, acompañando a los clientes en todos los procesos, desde el pago de la cuota inicial, pasando por todo el proceso de financiación y terminando en la entrega y mantenimiento de la vivienda.</t>
  </si>
  <si>
    <t xml:space="preserve">Actualmente el mercado de la construcción de vivienda se encuentra en un crecimiento progresivo, sin embargo en su mayoría se sigue desarrollando bajo estándares tradicionales la cual genera un 40% de la contaminación y efectos nocivos para la región, como el efecto isla calor en las ciudades. Por otro lado, los proyectos masivos, acutalmente tienen problemas de espacialidad interior, no llegando a satisfacer con un producto de bajo costo las necesidades mínimas de una familia de estrato bajo - medio. </t>
  </si>
  <si>
    <t>Desarrollamos proyectos sostenibles en el sector de la construcción, ayudando a mitigar el impacto ambiental del sector, implementamos en los diseños de las vivienda aspectos claves como distribuciones internas y confort, llevamos a cabo prácticas constructivas azules, que nos permiten reducir la cantidad de consumo de cemento en los acabados de la vivienda, reduciendo costos y evitando la emisión de toneladas de CO2, implementamos energías alternativas que reducen la huella ambiental del  ciclo energético donde el proyecto lo permita.</t>
  </si>
  <si>
    <t>Nuestro clientes actualmente, son las familias de las ciudades de Tuluá, Buga y Yumbo, 4pertenencientes a estratos 2, 3 y 4, cuyos ingresos familiariales esten por encima del $1.600.000. Esperamos finalizar el 2017 con 72 viviendas vendidas con unos ingresos aproximados de $5.800.000.000, el año 2018 tener ventas de 100 viviendas, con ingresos de $8.500.000.000, y el año 2019 tener 135 viviendas vendidas con ingresos cercanos a los $11.000.000.000</t>
  </si>
  <si>
    <t>Nuestro principales competidores, son las múltiples empresas constructoras tradicionales de la región, que desarrollan proyectos inmobiliarios masivos VIS y VIP. Estos desarrollos por lo general, presentan diseños tipo cajonera, es decir, con espacios reducidos en habitaciones y pocas posibilidades de futuros desarrollos.</t>
  </si>
  <si>
    <t>Desarrollamos viviendas con practicas constructivas, que reducen los consumos de materiales, planteamos diseños de manera tal que se maximicen los espacios interiores y se planifique las posibles ampliaciones futuras de los clientes. Explicamos los procesos constructivos para transmitir al cliente finalmente los ahorros ambientales que ha tenido el proyecto de vivienda.</t>
  </si>
  <si>
    <t>Mediante vendas directas de las viviendas. El 30% de la vivienda es la cuota inicial y se paga por meses sin intereses y el 70% restante es el crédito hipotecario del cliente que empieza a pagar a la entidad bancaria luego de que se entregue el inmueble.</t>
  </si>
  <si>
    <t>Venta de viviendas</t>
  </si>
  <si>
    <t>$48000000</t>
  </si>
  <si>
    <t>-710.5</t>
  </si>
  <si>
    <t>$37,843,000.00</t>
  </si>
  <si>
    <t>$150,000,000.00</t>
  </si>
  <si>
    <t>$2,150,000,000.00</t>
  </si>
  <si>
    <t>Buscamos tener un acompañamiento en los procesos de crecimiento y estructuración sostenible de nuestra empresa, ya que buscamos crecer exponencialmente nuestro nivel de ventas y tenemos lineas de negocio por terminar de estructura financieramente.</t>
  </si>
  <si>
    <t>ESDIEZ es desarrollado gracias a un equipo de trabajo interdisciplinar, que está conformado por David Díaz, Ingeniero Civil de la Universidad del Valle con especialización en Gerencia de Construcciones en la Universidad Javeriana de Cali (Mención de Honor a la excelencia Académica y Humana), Candidato a Magister en Finanzas, con experiencia de 10 años en planeación, promoción y construcción de edificaciones,  específicamente en soluciones de vivienda; Camilo Guevara, Ingeniero Civil de la Universidad del Quindio, con amplia experiencia en diseño y construcción de edificaciones como Director de Proyectos;  con capacidad de liderazgo para superar las expectativas de cada cliente a través de una fuerte comunicación y soluciones de diseño con inspiración creativa e innovadora, Experticia en arquitectura de interiores, marketing /estrategias y procesos de investigación de nuevas tecnologías, con 7 años de experiencia; Viviana Pulido,  Contadora de la Universidad Central de Tuluá, con amplia capacidad de comunicación formal y con conocimientos para estructurar empresas y administrar proyectos inmobiliarios, conocimiento fiducario.</t>
  </si>
  <si>
    <t>Díaz Orozco</t>
  </si>
  <si>
    <t>06/06/1984</t>
  </si>
  <si>
    <t>Guevara</t>
  </si>
  <si>
    <t>cguevara@esdiezconstructora.com</t>
  </si>
  <si>
    <t>12/01/1985</t>
  </si>
  <si>
    <t>Viviana</t>
  </si>
  <si>
    <t>Pulido</t>
  </si>
  <si>
    <t>vpulido@esdiezconstructora.com</t>
  </si>
  <si>
    <t>05/19/1990</t>
  </si>
  <si>
    <t>Desarrollamos proyectos inmobiliarios masivos, actualmente estamos desarrollando proyectos de vivienda de interés social, motivo por el cual queremos hacer claridad del proceso de ingresos. El proyecto es apalancado financieramente por entidades bancarias principalmente, y los ingresos mayoritarios se reciben en el momento de entregar las viviendas a los clientes, ya que en ese momento ingresos los recursos de los subsidios y los creditos hipotecarios.</t>
  </si>
  <si>
    <t>Conhabitat</t>
  </si>
  <si>
    <t>Marco Sanchez</t>
  </si>
  <si>
    <t>ocarmsago@hotmail.com</t>
  </si>
  <si>
    <t>Jun 26, 2017 6:36:06 PM</t>
  </si>
  <si>
    <t>Jun 26, 2017 10:55:40 PM</t>
  </si>
  <si>
    <t>http://surveygizmoresponseuploads.s3.amazonaws.com/fileuploads/330964/3446335/143-9343a4cc21765a1f4c0199d3a36001f9_LOGO_BOCADOS.png</t>
  </si>
  <si>
    <t>www.facebook.com/bocadostacosyburrosvallunos/</t>
  </si>
  <si>
    <t>BOCADOS, Tacos y Burros Vallunos es un concepto de comida fusión, enfocado a potencializar, innovar y resaltar la gastronomía del Valle del Cauca en concepto de comida fusión de tacos y burros con ingredientes típicos de la Región, así mismo identificamos generar valor, fortalecimiento y crecimiento de la Empresa en los siguientes aspectos:  1.	Ventas directas al consumidor. 2.	Venta de Franquicias. 3.	Regalías por Franquicias. 4.	Ventas de insumos a las Franquicias.  Productos:  Linea de burros y tacos rellenos de chontaduro, camarones, chicharrón y maduro entre otros.</t>
  </si>
  <si>
    <t>Fondeate - Mentor Cafe</t>
  </si>
  <si>
    <t xml:space="preserve">Bocados; dado al potencial crecimiento que se ha generado por las aperturas de Franquicias, tiene la necesidad y/o oportunidad de negocio en estructurar un centro de acopio, producción y distribución para la venta de insumos en las franquicias actuales y potenciales, optimizar el centro de acopio con un nuevo punto de venta y oficinas, esto con el fin de dar continuidad al modelo de negocio:  1. Ventas directas al consumidor. 2. Venta de Franquicias. 3. Regalías por Franquicias. 4. Ventas de insumos a las Franquicias. 5. Negociación con proveedores basados en economía de escala para mejorar aún más la rentabilidad del producto. 6. Lanzamiento de nuevos productos innovadoras que resalten la gastronomía de la Región. 7. Alianzas estratégicas. </t>
  </si>
  <si>
    <t xml:space="preserve">Bocados soluciona la oportunidad de negocio anteriormente planteada, con la inversión de capital al proyecto con el fin de estructurar la planta de producción, distribución, centro de acopio y punto de venta, para que de esta manera continuar con el modelo de negocio expuesto:  1. Ventas directas al consumidor. 2. Venta de Franquicias. 3. Regalías por Franquicias. 4. Ventas de insumos a las Franquicias. 5. Negociación con proveedores basados en economía de escala para mejorar aún más la rentabilidad del producto. 6. Lanzamiento de nuevos productos innovadoras que resalten la gastronomía de la Región. 7. Alianzas estratégicas. </t>
  </si>
  <si>
    <t xml:space="preserve">Actualmente Bocados Tacos y Burros Vallunos está ubicado en la Ciudad de Cali.  Zona sur:  Punto propio: Caney. Franquicias: 1ro de Mayo - Ingenio - Champañag. Zona norte: Franquicia: Torres de Comfandi.    El mercado potencial de Bocados Tacos y Burros del Valle en la Ciudad de Cali es de 735.334 personas para el año 2017, esto comprende hombres y mujeres entre los 15 y 60 años de edad de estratos medio – bajo a alto. Actualmente Bocados, Tacos y Burros del Valle cuenta con caracterización de clientes dado la ubicación actual y estrategias de mercadeo implementadas identificando el mercado potencial.  Proyección de 2200 Unidades vendidas al mes durante el primer año de operación que representan $182.250.000 (Punto de operación principal). </t>
  </si>
  <si>
    <t>Empresas con diferentes modelos de negocio.  Arepería Locales propios y franquicias en la ciudad de Cali. Los puntos de venta están muy bien ubicados y cuentan con espacios de producción y atención amplios. Como estrategias de mercadeo y difusión cuentan con página web.  Boquitezo Locales propios y franquicias en la ciudad de Cali y municipios aledaños. Actualmente tiene presencia en locales comerciales y dentro de centros comerciales ubicados en islas.    Butacos Locales propios y franquicias, los puntos de venta están ubicados especialmente en centros comerciales Como estrategias de mercadeo y difusión cuentan con página web y redes sociales.</t>
  </si>
  <si>
    <t>Para BOCADOS, Tacos y Burros Vallunos su factor diferenciador es su concepto de comida fusión, enfocado a potencializar, innovar y resaltar la gastronomía del Valle del Cauca en concepto de comida fusión de tacos y burros con ingredientes típicos de la Región</t>
  </si>
  <si>
    <t>Modelo de ingresos de Bocados:  1. Ventas directas al consumidor. 2. Venta de Franquicias. 3. Regalías por Franquicias. 4. Ventas de insumos a las Franquicias. 5. Identificar pequeños y medianos negocios para la venta de insumos y explotar aún más la planta de producción y centro de acopio.</t>
  </si>
  <si>
    <t>Lineas de burros.</t>
  </si>
  <si>
    <t>$39,975,000.00</t>
  </si>
  <si>
    <t>Las expectativas de Bocados Tacos y Burros del Valle con el programa Valle Impacta, están concentradas en el apoyo del fortalecimiento y crecimiento de la marca con el respaldo de las asesorías y acompañamiento en los procesos administrativos, operativos, comerciales, jurídicos y contables.</t>
  </si>
  <si>
    <t xml:space="preserve">Angello Andres Altamirano Leguizamo  Especialista en Finanzas y Administración Pública, Administrador de Empresas, Diplomado en Alta Gerencia, Profesional en Ciencias Militares con Especialización de Ingeniero Militar, Oficial del Ejército en uso de buen retiro, Curso Oficial Profesional de la Reserva.    Auditor Interno Norma Internacional BASC (04:2012), Acreditación como Consultor en Seguridad, Inspección de Contenedores y Vehículos de Carga V-2008.   Angélica Maria Niño Ramirez  Especialista Salud Ocupacional, Profesional en Nutrición. </t>
  </si>
  <si>
    <t>2 veces</t>
  </si>
  <si>
    <t>Angelica Maria</t>
  </si>
  <si>
    <t>Niño Ramirez</t>
  </si>
  <si>
    <t>La información financiera que se relaciona en la herramienta de Valle Impacta, son valores de ventas al consumidor relacionados de 01 punto de venta que es propio y/o principal, toda vez que los demás puntos (4) al ser Franquicias manejan su propio estado de resultados.  Es necesario tener en cuenta que las ventas pueden ser un valor mayor por los ingresos de regalías de cada Franquicia y por ventas de Micro-Franquicias.  Sin embargo es de resaltar que estos valores se manejan en un registro diferente por el tipo de contrato y concepto que se maneja para cada Franquicia que generan regalías y las nuevas Micro-Franquicias.</t>
  </si>
  <si>
    <t>Carnes Frias Calimas</t>
  </si>
  <si>
    <t>jhonmuriel@hotmail.com</t>
  </si>
  <si>
    <t>Jun 27, 2017 9:44:47 AM</t>
  </si>
  <si>
    <t>Jun 28, 2017 10:46:43 AM</t>
  </si>
  <si>
    <t>BAILAFIT</t>
  </si>
  <si>
    <t>bailafitcol@gmail.com</t>
  </si>
  <si>
    <t>Calle 5B No. 39-15 Segundo Piso Esquina Barrio Tequendama</t>
  </si>
  <si>
    <t>www.bailafit.com.co</t>
  </si>
  <si>
    <t>https://www.facebook.com/BailaFitCali https://www.instagram.com/BailafitCali</t>
  </si>
  <si>
    <t>Utilizamos el baile como terapia de vida, dictamos clases de baile en diferentes ritmos a diferentes tipos de publico.  Clases de Ritmos Latinos, Zumba, RumbaTerapia para Adulto Mayor (trabajo social), Estilo para Mujeres</t>
  </si>
  <si>
    <t>Otras actividades de entretenimiento</t>
  </si>
  <si>
    <t>Incrementar las ventas, posicionar mi servicio al nicho de mercado al cual esta dirigido, hacer alianzas empresariales, copar espacio ocioso en el dia.</t>
  </si>
  <si>
    <t>Logrando el posicionamiento de nuestros programas con alianzas empresariales atraves de sus fondos de empleados y haciendo difusion publicitarias de nuestros servicios en medios menos costosos.</t>
  </si>
  <si>
    <t xml:space="preserve">Mujeres caleñas entre 20 y 50 años, con perfil educativo universitario/superior.  Ventas estimadas por persona en un año $2.000.000.  </t>
  </si>
  <si>
    <t>Gimnasios que ofrecen clases de zumba o rumba,  centros comerciales que ofrecen clases de zumba en forma gratuita.</t>
  </si>
  <si>
    <t>Nuestros productos se diferencian ya que manejan un esquema diferente a las clases tradicionales ya que se enfoca el baile como terapia de vida fisica y emocional, tienen un cupo moderado de estudiantes, no queremos volumen de personas en clase.  Trabajamos con los mejores instructores de la ciudad.</t>
  </si>
  <si>
    <t>Todo es por ventas directas de valeras o mensualidades de clase.</t>
  </si>
  <si>
    <t>Clases de Zumba y RumbaFit</t>
  </si>
  <si>
    <t>-$8,000,000.00</t>
  </si>
  <si>
    <t>$1,400,000.00</t>
  </si>
  <si>
    <t>Poder posicionar mi emprendimiento y lograr rentabilizarlo</t>
  </si>
  <si>
    <t>Soy Contadora de profesion vinculada a la sector masivo, tengo experiencia de 22 años.  Tengo mi emprendimiento de forma alterna y nace de mi pasion por la danza.  Tengo experiencia de 15 años en el medio artistico y de formacion.  Soy instructora de salsa casino y zumba.</t>
  </si>
  <si>
    <t>Carmen Rosa</t>
  </si>
  <si>
    <t>Vargas Moreno</t>
  </si>
  <si>
    <t>06/06/1980</t>
  </si>
  <si>
    <t>Pienso que el baile es un arte que esta tomando fuerza en la ciudad, dado el auge de la salsa y los bailarines en diferentes campeonatos y espectaculos.  Pero creo que los aportes que puede dar a personas que no tiene como fin ser artistas es invaluables desde la parte fisica y emocional.  Y es alli donde quiero enfocar mi empresa.</t>
  </si>
  <si>
    <t>COMSERGROUP</t>
  </si>
  <si>
    <t>Carlos Alberto Vargas Moreno</t>
  </si>
  <si>
    <t>carlosvargas329@gmail.com</t>
  </si>
  <si>
    <t>Facebook</t>
  </si>
  <si>
    <t>Jun 27, 2017 10:16:23 AM</t>
  </si>
  <si>
    <t>Jun 28, 2017 10:10:59 AM</t>
  </si>
  <si>
    <t>Strings Fitness</t>
  </si>
  <si>
    <t>stringsfitness@gmail.com</t>
  </si>
  <si>
    <t>Cra 13 4-39, San Cayetano</t>
  </si>
  <si>
    <t>http://surveygizmoresponseuploads.s3.amazonaws.com/fileuploads/330964/3446335/203-ab3ee6955840e7e211d7710fa9000bab_AF_Logotipo_STRINGS-FITNESS.png</t>
  </si>
  <si>
    <t>http://stringsfitness.com/</t>
  </si>
  <si>
    <t xml:space="preserve">https://www.facebook.com/stringsfitness https://www.instagram.com/stringsfitness/ https://www.youtube.com/channel/UCG_VX6QyKHarOe0z7Tt-eAQ/videos </t>
  </si>
  <si>
    <t>STRINGS FITNESS es una empresa que lleva felicidad y bienestar mediante la actividad física personalizada a domicilio.   Felicidad porque la actividad física libera endorfinas (hormonas de la felicidad) que ayudan a eliminar el estrés causado por el día a día y a incrementar los niveles de energía. Bienestar porque ayudamos a crear hábitos saludables que permitirán a las personas tener una mejor calidad de vida, en el presente y para el futuro.  Somos un grupo de Licenciados en educación física de la universidad del valle y nuestros servicios están orientados a las personas en sus hogares, mediante un programa llamado "Home training" que consta de diferentes técnicas de entrenamiento ajustable a las necesidades de cada uno, según los objetivos planteados al inicio del programa.   También tenemos un programa empresarial llamado "Empresas Saludables", donde se busca incrementar la productividad mediante la mejora del bienestar de sus colaboradores, influyendo en su calidad de vida mediante hábitos saludables, disminuyendo de esta manera las enfermedades, el estrés, el desánimo, entre otros. El programa cuenta con diferentes técnicas de entrenamiento que se podrán realizar antes o después de sus jornadas laborales respectivamente.</t>
  </si>
  <si>
    <t>Actividades deportivas</t>
  </si>
  <si>
    <t>El problema actual de la empresa es falta de capital financiero para realizar estrategias comerciales y de publicidad que permitan a la empresa incrementar las ventas y lograr un mayor reconocimiento de marca. Además que nos permita ampliar el modelo de negocio a otras ciudades del país.</t>
  </si>
  <si>
    <t>Incrementando la publicidad y la fuerza comercial de la empresa, se incrementarán más las ventas por lo tanto habrá mayor ingreso para esta. En el momento la empresa cuenta con 9 entrenadores disponibles, en caso tal de incrementar las ventas de los servicios se podrán capacitar y contratar más entrenadores que permitan suplir con la demanda.</t>
  </si>
  <si>
    <t>En la actualidad ofrecemos servicios a personas naturales en las unidades residenciales y a medianas y pequeñas empresas. Nuestra mayoría de clientes son personas naturales. Esperamos tener para dentro de 3 años mil (1000) clientes.</t>
  </si>
  <si>
    <t xml:space="preserve">Nuestra principal competencia son los entrenadores personalizados a domicilio, gimnasios, empresas que ofrecen servicios de bienestar a otras empresas, etc. </t>
  </si>
  <si>
    <t xml:space="preserve">Nuestro servicio se diferencia por la filosofía de la empresa, la atención al cliente, que todos nuestros profesores son profesionales y realizamos un seguimiento personalizado con nuestros clientes. Además ofrecemos diferentes técnicas de entrenamiento al alcance de todos y en la comodidad de sus hogares.  </t>
  </si>
  <si>
    <t>Ventas directas: Tenemos paquetes de 12 clases a $380.000 pesos y pueden estar de 1 a 4 personas por ese valor. Nuestra publicidad es por redes sociales.</t>
  </si>
  <si>
    <t>Servicios en unidades residenciales</t>
  </si>
  <si>
    <t>$2,000,000.00</t>
  </si>
  <si>
    <t>Estructurar el esquema financiero y comercial de la empresa.</t>
  </si>
  <si>
    <t xml:space="preserve">Magister en Administración y Licenciado en Educación Física y Deportes de la Universidad del Valle. Docente en la Universidad de San Buenaventura y en la Universidad del Valle. Llevo 4 años con el emprendiendo de mi empresa STRINGS FITNESS. Por 15 años entrene con la selección Valle de Waterpolo, me retire hace un año.   Ponente en 3 seminarios internacionales de educación organizados por la Universidad de San Buenaventura, con el tema "Gestiona el Bienestar e incrementa la Productividad".  </t>
  </si>
  <si>
    <t>García Buitrago</t>
  </si>
  <si>
    <t>jeffersongb@gmail.com</t>
  </si>
  <si>
    <t>11/12/1988</t>
  </si>
  <si>
    <t>Jun 27, 2017 11:52:53 AM</t>
  </si>
  <si>
    <t>Jun 27, 2017 12:40:04 PM</t>
  </si>
  <si>
    <t>Intermarketing Latino SA</t>
  </si>
  <si>
    <t>mercadeo@intermarketinglatino.com</t>
  </si>
  <si>
    <t>calle 3 No. 56-68 Of. 503</t>
  </si>
  <si>
    <t>http://surveygizmoresponseuploads.s3.amazonaws.com/fileuploads/330964/3446335/236-bf6bcbe0ed3c2fdc02a01b76d404f7c2_Logo_IML.png</t>
  </si>
  <si>
    <t>http://intermarketinglatino.com/</t>
  </si>
  <si>
    <t>Hemos desarrollado una plataforma tecnológica que comprende software, hardware, procesos y documentación para permitir a cualquier persona sin conocimiento técnico, desarrollar aplicaciones móviles para sistemas Android, iPhone, iPad y HTML5. La plataforma pretende fomentar el emprendimiento con muy baja inversión para quienes quieran desarrollar y vender aplicaciones móviles y también permitir el hágalo-usted-mismo para aquellos negocios que no quieran pagar a un desarrollador. El alcance es para todos los países de habla español en América.</t>
  </si>
  <si>
    <t>El uso de celulares inteligentes es ya masivo y los negocios deben hacer uso del marketing móvil para ganar nuevos clientes y fidelizar a los clientes actuales.  La navegación web no es muy amigable en el celular y las aplicaciones móviles brindan una mejor experiencia de uso.  Los costos de desarrollar una aplicación móvil ya están al alcance de cualquier Pyme y esto va a generar un aumento grande en la demanda.</t>
  </si>
  <si>
    <t>A partir de una programación orientada a objetos, donde el usuario solo debe dar drag-and-drop y de un modelo SAS, se puede hacer desarrollos de aplicaciones en muy poco tiempo 1-2 días y a muy bajo costo (aprox. $300.000), lo que le permitirá al emprendedor unos márgenes muy altos (70%) si vende aplicaciones a $990.000.</t>
  </si>
  <si>
    <t>Empresas de abogados de USA, de empleos temporales en Cali. La meta de mercado objetivo a tres años es de: 4.625 emprendedores y 3.940 empresas hágalo-Ud-mismo Con ventas meta de $10.180.000.000</t>
  </si>
  <si>
    <t>Agencias de desarollo de software a la medida Desarrolladores independientes Su producto cuesta 5-100 veces más y se tardan 2-6 meses en desarrollar cada aplicación</t>
  </si>
  <si>
    <t>Mayor facilidad de uso Menor tiempo de desarrollo Menor costo de desarrollo Mayor margen de ventas</t>
  </si>
  <si>
    <t>Venta directa a emprendedores Venta a gremios que fomenten emprendimiento Venta directa a empresas Desarrollo de aplicaciones para todos los anteriores</t>
  </si>
  <si>
    <t>Desarrollo de aplicaciones</t>
  </si>
  <si>
    <t>ventas y crecimiento</t>
  </si>
  <si>
    <t>Apoyo financiero, comercial y de impulso al crecimiento.</t>
  </si>
  <si>
    <t xml:space="preserve">Gerente: Fernando Marin Ruiz, Especialista en marketing Directora Administrativa: Nelly Solana, Contadora Director Mercadeo: Juan Solana, Mercadólogo Director de Proyectos Andrés Felipe Mesa, Director de proyectos </t>
  </si>
  <si>
    <t>fernando</t>
  </si>
  <si>
    <t>marin ruiz</t>
  </si>
  <si>
    <t>gerencia@intermarketinglatino.com</t>
  </si>
  <si>
    <t>06/28/1961</t>
  </si>
  <si>
    <t>Juan</t>
  </si>
  <si>
    <t>Marin Solana</t>
  </si>
  <si>
    <t>08/03/1992</t>
  </si>
  <si>
    <t>nelly</t>
  </si>
  <si>
    <t>solana</t>
  </si>
  <si>
    <t>tizzianasolana@yahoo.com</t>
  </si>
  <si>
    <t>12/01/1963</t>
  </si>
  <si>
    <t>Jun 27, 2017 2:48:02 PM</t>
  </si>
  <si>
    <t>Jun 27, 2017 4:02:03 PM</t>
  </si>
  <si>
    <t>PVC GLOBAL CONSTRUCTIONS S.A.S.</t>
  </si>
  <si>
    <t>subgerencia@pvcglobalconstructions.com</t>
  </si>
  <si>
    <t>calle 17#83A-30</t>
  </si>
  <si>
    <t>Buenaventura</t>
  </si>
  <si>
    <t>http://surveygizmoresponseuploads.s3.amazonaws.com/fileuploads/330964/3446335/183-e6aacf652881a70c3f16e1faafc7208f_logo_alta_%282%29.png</t>
  </si>
  <si>
    <t>www.pvcglobalconstructions.com</t>
  </si>
  <si>
    <t>https://www.facebook.com/pvcglobalconstructions/</t>
  </si>
  <si>
    <t>Importación de acabados para la construcción,  comercialización al por mayor y por menor.  -Cielo raso PVC -Guardaescoba PVC -Teja termoacustica PVC -Perfileria galvanizada -Baños</t>
  </si>
  <si>
    <t>asamblea de socios</t>
  </si>
  <si>
    <t>Nuestro productos están enfocados a materiales duraderos con características  que ayudan a trabajar en cualquier ambiente sin importar problemas con la humedad, termitas o sobrecostos por mantenimiento; el pvc  es un compuesto diferenciador usado en la construcción por sus múltiples ventajas.</t>
  </si>
  <si>
    <t>Nuestros materiales  gracias a su composición y ventajas técnicas del compuestos PVC marca un factor diferenciador  en   velocidad en la instalación, durabilidad  y  mantenimiento preventivo;  Los materiales usados en diferentes areás junto con nuestro portafolio permite ofrecer    a nuestros clientes   los productos necesarios para la remodelación de su hogar.</t>
  </si>
  <si>
    <t>Nuestro mercado actual esta en ventas al por mayor en distribución nacional, los objetivos a desarrollar es ofrecer  en nuestras sedes   sistemas de financiación, alianzas con cooperativas y fondos de empleados para llegar al cliente final con las garantías y marca diferenciadora que hemos logrado establecer, esto nos ayudará a aumentar nuestro margen de ganancia y posicionamiento  a nivel local de nuestro establecimientos.</t>
  </si>
  <si>
    <t>Nuestra competencia directa son empresas  tales como home center, Pvc Acabados,  Easy, Establecimientos de acabados para la construcción como ferreterías.   Estas empresas ofrecen  sistemas de financiación, alianzas con empresas.</t>
  </si>
  <si>
    <t>Ofrecemos  asesoría directa en la instalación y garantía con nuestro proveedor en el exterior, además  nuestros materiales vienen contramarcados  para efectos de garantía. Contamos con listados de  conductores de camiones  a nivel nacional que nos facilita  la logística a nivel nacional. Contamos con bodega en la ciudad de buenaventura y cartagena, que facilita la nacionalización, embarque y despacho de mercancia a nuestros clientes a nivel nacional.</t>
  </si>
  <si>
    <t>Nuestros ingresos pertenecen a las ventas al por mayor y por menor   de nuestros productos.</t>
  </si>
  <si>
    <t>Cielo Raso PVC</t>
  </si>
  <si>
    <t>8%</t>
  </si>
  <si>
    <t>$263,260,728.00</t>
  </si>
  <si>
    <t>$22,597,179.00</t>
  </si>
  <si>
    <t>$299,000,000.00</t>
  </si>
  <si>
    <t>Mejorar y reestructurar la parte administrativa, implementación  de estrategias de posicionamiento de marca  y  ayuda en el crecimiento exponencial de la empresa.</t>
  </si>
  <si>
    <t>Nuestro equipo emprendedor consta de dos personas:  Yaqueline gomez:  Enfoque financiero y administrativo con estudios en contaduría y   finanzas y negocios internacionales; su labor es la gerencia general enfocada en la planeación tributaria y  estrategica de la empresa junto con la toma de decisiones en la asamblea de accionistas.  Luis Eduardo Gutiérrez: Estudiante de ingenieria Multimedia con   conocimiento  en sistemas, con nivel   de ingles Hight Intermediate,  emprendedor de  Apps.co del ministerio   de telecomunicaciones, su labor es  la comunicación con proveedores internacionales y elaboración de estrategias en conjunto con la gerencia  para el desarrollo de la empresa.</t>
  </si>
  <si>
    <t>yaqueline</t>
  </si>
  <si>
    <t>gomez ramirez</t>
  </si>
  <si>
    <t>gerencia@pvcglobalconstructions.com</t>
  </si>
  <si>
    <t>08/09/1977</t>
  </si>
  <si>
    <t>GUTIERREZ GOMEZ</t>
  </si>
  <si>
    <t>10/29/1989</t>
  </si>
  <si>
    <t>Prensa Escrita</t>
  </si>
  <si>
    <t>Jun 27, 2017 4:35:04 PM</t>
  </si>
  <si>
    <t>Jun 29, 2017 10:45:07 AM</t>
  </si>
  <si>
    <t>hovert.mejia@cesprevencion.com</t>
  </si>
  <si>
    <t>carrera 19 # 6 A - 24</t>
  </si>
  <si>
    <t>www.cesprevencion.com</t>
  </si>
  <si>
    <t>https://www.facebook.com/cesprevencion/ https://www.instagram.com/cesprevencion/?hl=es https://twitter.com/CesPrevencion</t>
  </si>
  <si>
    <t xml:space="preserve">Aportar al mejoramiento de la seguridad y salud en el trabajo de nuestros clientes, detectar y prevenir riesgos laborales, orientar en el cumplimiento de la normalidad vigente, siendo su mejor aliado estratégico Nuestros servicios son: Medicina preventiva y del trabajo. Consultoria  en sistemas de gestión de seguridad y salud en el trabajo. Implementacion de sistema de gestión del ausentismo laboral </t>
  </si>
  <si>
    <t>Otras actividades relacionadas con la salud humana</t>
  </si>
  <si>
    <t>Red Nacional de Ángeles Inversionistas - Fundación Bavaria</t>
  </si>
  <si>
    <t>Hemos logrado un crecimiento sostenido a niveles muy importantes y hemos logrado gran credibilidad en el sector asegurador y empresarial. Requerimos apoyo en mercadeo para generar estrategias que generen un crecimiento mayo</t>
  </si>
  <si>
    <t xml:space="preserve">Se  soluciona con direccionamiento de un experto en mercadeo y posicionamiento.  Asi mismo consideramos que debemos patentar o registrar el producto de mayor relevancia "implementacion del modelo de gestión del ausentismo laboral" </t>
  </si>
  <si>
    <t>Nuestros clientes actuales son ingenios azucareros empresas constituidas en el centro del valle del cauca, aseguradoras como SURA ARL etc  El mercado a 2021 esperamos se logre ampliar a otras ARL y empresas a nivel nacional con uno de los productos que es la implementacion del modelo de gestión del ausentismo  laboral, con los otros productos el mayor crecimiento seria en el centro del valle del cauca y se estima que podriamos alcanzar una facturacion anual de 4 mil millones de pesos</t>
  </si>
  <si>
    <t>Empresas de salud ocupacional locales y regionales</t>
  </si>
  <si>
    <t>Desarrollo técnico científico y administrativo único hasta el momento.  en el modelo de gestión del ausentismo laboral, lo cual nos permite abordar un cliente con varios de nuestros servicios iniciando por el mas complejom hasta el mas simple.</t>
  </si>
  <si>
    <t>monetizamos por venta directa con las clientes (Empresas) a través de contratos anuales.  Con las ARL por prestación de servicio de seguimiento medico a trabajadores con accidente  o enfermedad laboral  y estas pagan mensualmente.</t>
  </si>
  <si>
    <t>implementacion del modelo de gestion del ausentismo laboral,  aproximadamente el 58% de nuestros ingresos provienen de este servicio.</t>
  </si>
  <si>
    <t>$48,000,000.00</t>
  </si>
  <si>
    <t>Encontrar métodos y estrategias que se puedan implementar para consolidar el crecimiento acelerado de la empresa desde lo técnico científico para apalancar y abordar las necesidades del mercado nacional.</t>
  </si>
  <si>
    <t xml:space="preserve">nuestro equipo cuenta con mas de 25 años de experiencia en administración de salud,  gestión humana, análisis  de datos  bioestadisticos, relaciones y credibilidad en el mercado asegurador en salud que  han permitido un reconocimiento en nuestra labor y hemos logrado con datos y hechos medibles identificar un impacto en el ausentismo </t>
  </si>
  <si>
    <t>HOVERT</t>
  </si>
  <si>
    <t>MEJIA RAMIREZ</t>
  </si>
  <si>
    <t>12/07/1969</t>
  </si>
  <si>
    <t>MONICA</t>
  </si>
  <si>
    <t>MEDINA</t>
  </si>
  <si>
    <t>monica.medina@cesprevencion.com</t>
  </si>
  <si>
    <t>12/30/1973</t>
  </si>
  <si>
    <t>catalina</t>
  </si>
  <si>
    <t>mejia</t>
  </si>
  <si>
    <t>catalina.mejia@cesprevecion.com</t>
  </si>
  <si>
    <t>05/29/1996</t>
  </si>
  <si>
    <t>análisis de peraciones</t>
  </si>
  <si>
    <t>Jun 27, 2017 10:19:56 PM</t>
  </si>
  <si>
    <t>Jul 1, 2017 4:22:22 PM</t>
  </si>
  <si>
    <t>GROUP CLEAN SERVICES F &amp; GYR S.A.S.</t>
  </si>
  <si>
    <t>groupcleaner02@hotmail.com</t>
  </si>
  <si>
    <t>CR 32 9 B 09</t>
  </si>
  <si>
    <t>http://surveygizmoresponseuploads.s3.amazonaws.com/fileuploads/330964/3446335/183-c5ef995e668ae58222b2c0086060c5bd_LOGO_CLEAN_SERVICES_SAS_2017.jpg</t>
  </si>
  <si>
    <t>http://www.cleanservices.co</t>
  </si>
  <si>
    <t xml:space="preserve">clean services </t>
  </si>
  <si>
    <t xml:space="preserve">prestación integral de servicios de aseo institucional y mantenimientos de zonas comunes </t>
  </si>
  <si>
    <t xml:space="preserve">captación de nuevos clientes y mejoramiento competitivo </t>
  </si>
  <si>
    <t xml:space="preserve">generamos valores agregados direccionados a la calidad de nuestros servicios </t>
  </si>
  <si>
    <t xml:space="preserve">unidades residenciales, eps, univalle buscamos el sector empresarial con ventas de 25 millones mensuales </t>
  </si>
  <si>
    <t xml:space="preserve">competencia directa: casa  limpia, rapiaseo </t>
  </si>
  <si>
    <t xml:space="preserve">calificamos personal, mantenemos la post venta durante todo el año y la interacción constante con los clientes </t>
  </si>
  <si>
    <t xml:space="preserve">venta directa sujeta a contrato por un año pagadero de forma mensual </t>
  </si>
  <si>
    <t>servicio mensual</t>
  </si>
  <si>
    <t>$10,990,000.00</t>
  </si>
  <si>
    <t>$47,700,000.00</t>
  </si>
  <si>
    <t xml:space="preserve">mejorar los aspectos mencionados y participar con nuestros servicios  en el sector empresarial e industrial </t>
  </si>
  <si>
    <t xml:space="preserve">contamos con experiencia en la labor, somos pro activos y con directrices de liderazgo </t>
  </si>
  <si>
    <t>christian  alberto</t>
  </si>
  <si>
    <t>gelpud rosero</t>
  </si>
  <si>
    <t>10/01/1990</t>
  </si>
  <si>
    <t>brayan fernando</t>
  </si>
  <si>
    <t>medina gomez</t>
  </si>
  <si>
    <t>02/23/1990</t>
  </si>
  <si>
    <t>Jun 28, 2017 7:27:52 AM</t>
  </si>
  <si>
    <t>Jul 3, 2017 12:37:18 PM</t>
  </si>
  <si>
    <t>EI&amp;T Ingenieria S.A.S.</t>
  </si>
  <si>
    <t>aarias@eitingenieria.com</t>
  </si>
  <si>
    <t>Calle 43 1-35 Barrio Manzanares</t>
  </si>
  <si>
    <t>http://surveygizmoresponseuploads.s3.amazonaws.com/fileuploads/330964/3446335/143-1f80d47bb722fedbbe6a6abc3f6cf49b_LOGO_EI%26T.jpg</t>
  </si>
  <si>
    <t>www.eitingenieria.com</t>
  </si>
  <si>
    <t>https://www.facebook.com/eitingenieria/?ref=settings</t>
  </si>
  <si>
    <t xml:space="preserve">EI&amp;T Ingeniería S.A.S. es una empresa dedicada a brindar soluciones, aplicando tecnologías de punta y los últimos métodos y estrategias en búsqueda de la optimización operativa y económica de sus clientes. 		 El portafolio de servicios de EI&amp;T Ingeniería está diseñado para cubrir las necesidades de la industria colombiana y extranjera en labores de ingeniería para  ejecución de proyectos de modernización, mantenimiento, auditorías e interventorías dentro de cumplimiento de normas técnicas y estándares internacionales. Para el manejo integral de proyectos y el mantenimiento, EI&amp;T Ingeniería  cuenta con profesionales calificados en diferentes áreas de formación, cuya tarea principal es dar una respuesta óptima y oportuna a sus necesidades con servicios como:  	Diseño, consultoría, auditoría, interventoría, asesoría, montaje y administración de proyectos.  	Mantenimiento industrial predictivo, preventivo y correctivo.  	Ingeniería para gestión, auditoria y calidad de energía.  	Gerencia de proyectos.  	Montajes industriales y de equipos.  	Mano de obra especializada, el cual se brinda con herramienta y equipos.  	Capacitación y cursos de entrenamiento. Los valores que rigen EI&amp;T Ingeniería Limitada, aplicados en todos nuestros procesos y actividades, son: 	Ética 	Seguridad Humana y Protección al medio ambiente. 	Estrategias de confiabilidad en la ejecución de proyectos. 	Seguimiento de reglamentos y normas  </t>
  </si>
  <si>
    <t>Actualmente la capacitación a nivel tecnológico y de ingeniería en las áreas eléctrica. electrónica y de control y automatización exige nuevas herramientas que permitan lograr un conocimiento profundo de los temas en desarrollo dentro de un área del conocimiento.  Los equipos  requeridos  tienen un alto costo, están expuestos a daño durante el aprendizaje y pérdida  del activo educativo. Hay algunas  empresas en el mercado que ofrecen soluciones didácticas a las entidades educativas,  generalmente importadas,  lo  crea una dependencia  de repuestos  importados y tecnología extranjera además de lo cual los términos técnicos muchas veces difieren de los propios de nuestro medio y de los planes educativos.</t>
  </si>
  <si>
    <t>Nuestra empresa ha estado desarrollando una solución tecnológica local que contemple materiales de consecución local, soluciones modulares que permitan reemplazo, actualización, mejora de las herramientas y escalabilidad tecnológicas.  Se trata  de  laboratorios modulares fabricados con recursos, materiales y por profesionales locales, lo que permite una racionalidad en los recursos de las instituciones, generación de ingresos dentro de nuestro país, desarrollo de  una tecnología propia en las herramientas educativas, posibilidades  de reparación local, mejora  del desempeño económico  de las  instituciones.  Una institución tendría la posibilidad  de  adquirir Kits  básicos y luego complementarlos en la medida  que lo permitan sus  recursos.</t>
  </si>
  <si>
    <t>Nuestros clientes actuales son industrias  de varios  sectores entre los cuales  están:  Propal S.A., Siderurgica de Occidente SIDOC, Aceros Diaco Cali, PGI, ECI S.A., Resortes Hércules, Sena Popayán, CDTI Sena Cali, Novatec Fluid System, Gecolsa, NTS, Morelco,  Dam Descontaminación de  Aguaas  del Mediterraneo, Cementos Holcim, y otras muy importantes  empresas. El mercado actual para  este  nuevo producto nuestro son los colegios técnicos, Institutos tecnológicos y Universidades que desarrollen programas  educativos en las  áreas  eléctrica, electrónica, control y automatización. Las ventas potenciales  durante  el primer año se estiman en 500 millones  de  pesos,  las  cuales  tendrían un incremento anual esperado del 25%.</t>
  </si>
  <si>
    <t>Hay varias  empresas  extranjeras  que  ofrecen este tipo de productos  y  son: Alecop, empresa española tradicional con mas de 20 años. Intelitek. Degem System. Festo. Cebekit TecnoEdu,  a nivel local.</t>
  </si>
  <si>
    <t xml:space="preserve">Nuestro equipos tienen una diferenciación de la oferta que  se  encuentra en el mercado, basada en la escalabilidad de los módulos, los  cuales  pueden ser usados  de  manera  autónoma,  El nivel de protecciones es otro diferenciador, cada modulo tiene un juego de protecciones que evitan el daño del equipo ante un cortocircuito o una mala conexión. El equipo al ser modular puede  ser armado por partes, de manera que el mismo estudiante puede construir  una solución para su práctica de laboratorio. Dentro de las  estrategias  de  servicio  se  incluyen Apps gratuitas para guiar al aprendiz en su proceso educativo. </t>
  </si>
  <si>
    <t>Nuestra empresa percibe sus  ingresos por ventas  directas en la industria y a través de la participación en licitaciones públicas  con el Estado.</t>
  </si>
  <si>
    <t>Patines Swas de analisis  de vapor y agua de caldera</t>
  </si>
  <si>
    <t>$17000</t>
  </si>
  <si>
    <t>$13,437,000.00</t>
  </si>
  <si>
    <t>$43,000,000.00</t>
  </si>
  <si>
    <t>Fortalecer nuestra empresa con un modelo administrativo de negocios adecuado a nosotros</t>
  </si>
  <si>
    <t xml:space="preserve">Mi nombre es Alberto Arias, soy ingeniero electricista, poseo un gran interés por la innovación y por la creación de ideas y proyectos,  laboro en mi propia empresa y tengo un socio,  me  dedico  a  la búsqueda  de  Proyectos en las industrias y nuevos nichos de mercado, a la organización y logística  de proyectos adjudicados, desarrollo de  diseños para la empresa. EI&amp;T es la tercera empresa que he creado desde que estaba en mis estudios universitarios, ya  llevamos  9  años haciéndola crecer desde cero sin  ninguna financiación. En la  compañía tenemos dos tecnólogos jóvenes dedicados a los proyectos, un profesor de tecnología (profesional externo) con el que generamos ideas y mi socio con los que hemos desarrollado algunos prototipos. Aunque nos dedicamos a los servicios y proyectos en el área de ingeniería,  buscamos Innovar con productos que reemplacen sistemas importados de  alto costo y creen un desarrollo local. Vemos el contexto actual  del mercado en nuestra área como un  reto para re inventar nuestra compañía y hacerla evolucionar;  aunque nuestra empresa nació con un enfoque muy técnico:  Servicios en Electricidad, Instrumentación y Telecomunicaciones (iniciales de EI&amp;T) ,  nuestra visión  cambió hacia conceptos: Innovación, Evolución y Tecnología - EI&amp;T. </t>
  </si>
  <si>
    <t>Arias Chasqui</t>
  </si>
  <si>
    <t>08/22/1968</t>
  </si>
  <si>
    <t>Oviedo Garcia</t>
  </si>
  <si>
    <t>coviedo@eitingenieria.com</t>
  </si>
  <si>
    <t>04/09/1978</t>
  </si>
  <si>
    <t>Claudia Patricia</t>
  </si>
  <si>
    <t>Moreno Oyola</t>
  </si>
  <si>
    <t>cmoreno@eitingenieria.com</t>
  </si>
  <si>
    <t>04/19/1977</t>
  </si>
  <si>
    <t>Ya tenemos desarrollada la ingeniería para varios laboratorios de electricidad,  y tenemos un modulo funcional ya construido</t>
  </si>
  <si>
    <t>por un amigo</t>
  </si>
  <si>
    <t>Jun 28, 2017 12:17:44 PM</t>
  </si>
  <si>
    <t>Jun 30, 2017 8:59:11 AM</t>
  </si>
  <si>
    <t>RECUBRIMOS INDUSTRIA SAS</t>
  </si>
  <si>
    <t>gerencia@recubrimos.com</t>
  </si>
  <si>
    <t>CRA 7 B BIS No 82-30</t>
  </si>
  <si>
    <t>http://surveygizmoresponseuploads.s3.amazonaws.com/fileuploads/330964/3446335/143-ceaac112cb4e9b00ef223b3154d54254_logo.jpg</t>
  </si>
  <si>
    <t>www.recubrimos.com</t>
  </si>
  <si>
    <t>twitter:@recubrimos instagram:www.instagram.com/p/BSeGNiKBRTV/ facebook:https://www.facebook.com/pg/Recubrimos-Industria-1497006493955249/about/ Youtube:https://www.youtube.com/channel/UCzKUJKOUKxULqa8ideHIZZg</t>
  </si>
  <si>
    <t>Comercio de pinturas industriales de alto desempeño. Prestación de servicio  de aplicación de pinturas.</t>
  </si>
  <si>
    <t>comercializacion</t>
  </si>
  <si>
    <t>Crecimiento. FInanciacion</t>
  </si>
  <si>
    <t>Contratos y proveedores.</t>
  </si>
  <si>
    <t xml:space="preserve">Industria que genera proyectos o mantenimientos. Venta potencial $500 millones de pesos anuales. </t>
  </si>
  <si>
    <t>Empresas comercializadoras de productos e indirectos empresas prestadoras de servicios de aplicacion.</t>
  </si>
  <si>
    <t>Tecnologías de secado. Tecnologías para manejos de aguas residuales y ácidos en diferentes concentraciones.</t>
  </si>
  <si>
    <t>SERVICIO DE APLICACION</t>
  </si>
  <si>
    <t>$56000</t>
  </si>
  <si>
    <t>$4,000,000.00</t>
  </si>
  <si>
    <t>conocimiento</t>
  </si>
  <si>
    <t>Dinamismo, abierto al conocimiento, trabajo en equipo y perseverancia.</t>
  </si>
  <si>
    <t>JAIME</t>
  </si>
  <si>
    <t>CRUZ ESQUIVEL</t>
  </si>
  <si>
    <t>01/26/1980</t>
  </si>
  <si>
    <t>JORGE ENRIQUE</t>
  </si>
  <si>
    <t>GARCIA BOLAÑOS</t>
  </si>
  <si>
    <t>administrador@recubrimos.com</t>
  </si>
  <si>
    <t>01/15/1992</t>
  </si>
  <si>
    <t>PATRICIA</t>
  </si>
  <si>
    <t>ALDANA BOLAÑOS</t>
  </si>
  <si>
    <t>asistente@recubrimos.com</t>
  </si>
  <si>
    <t>12/28/1986</t>
  </si>
  <si>
    <t>Jun 28, 2017 12:31:19 PM</t>
  </si>
  <si>
    <t>Jun 28, 2017 1:18:14 PM</t>
  </si>
  <si>
    <t>RT INTEGRADORES SAS</t>
  </si>
  <si>
    <t>carfonbe@hotmail.com</t>
  </si>
  <si>
    <t>Calle 9 C bis 29 A 103 Oficina 203</t>
  </si>
  <si>
    <t>http://surveygizmoresponseuploads.s3.amazonaws.com/fileuploads/330964/3446335/43-35f9a2c5c0c1a22dda25cbe4322e4cbb_LOGO_RT.png</t>
  </si>
  <si>
    <t>www.rtintegradores.co</t>
  </si>
  <si>
    <t>Somos  una empresa Colombiana proveedora de soluciones avanzadas en redes y telecomunicaciones, con más de 5 años de experiencia en el sector de tecnologías de la información enfocada en la satisfacción y cumplimiento de los objetivos de negocio de nuestros clientes, por medio del diseño, implementación y administración de sus  servicios informáticos; convirtiéndonos en un socio estratégico, mediante la eficiencia, la mejora continua y la rentabilidad de nuestros procesos, con personal altamente capacitado.</t>
  </si>
  <si>
    <t>Ofrecer en la modalidad de servicio todo lo relacionado con infraestructura de sistemas de las empresas como lo es Cableado Estructurado, Routing, Cctv etc.</t>
  </si>
  <si>
    <t>Como nuestra empresa tiene acuerdos comerciales con nuestros proveedores los trasladaremos al cliente , donde ellos no inviertan dinero en compra y adecuacion de la redes internas, si no que lo tomen en modalidad de servicios evitando costos de mantenimiento y operacion del area.</t>
  </si>
  <si>
    <t>Cementos San Marcos,Cartonera Nacional,Clinica Imbanaco,Clinica Farallones,Sociedad Portuaria,Media Commercce.El mercado al cual se quiere llegar es PYME y Gran Empresa porque actualmente todas la empresas del sector solo se dedican a la venta de equipos no a la modalidad de servicio de los mismos nuestras ventas serian aproximadamente $50.000 US.</t>
  </si>
  <si>
    <t>Global Networks Solutions Venta de equipos y comercializacion  Grupo Maruba Venta de equipos Insitel Venta y Comercializacion de equipos Tecninformatica Venta y Comercializacion de equios</t>
  </si>
  <si>
    <t>Somos una empresa que cuenta con la experiencia y experticia en el mercado de las telecomunicaciones en diferentes proyectos de tecnologia e infraestructura, esto lo vemos reflejado en unos costos asequibles a nuestros clientes.</t>
  </si>
  <si>
    <t>Venta,alquiler,mantenimiento y diseño de soluciones de tecnologia y telecomunicaciones</t>
  </si>
  <si>
    <t>2%</t>
  </si>
  <si>
    <t>$1,200,000.00</t>
  </si>
  <si>
    <t>Que nos permitan crecer y sostenernos en el tiempo brindando trabajos bien remunerados a nuestros empleados y hacer de RT INTEGRADORES la empresa mas reconocida en el pais en la modalidad de servicios de infraestructura y telecomunicaciones</t>
  </si>
  <si>
    <t xml:space="preserve">Somos tres socios los cuales desarrollamos diferentes labores en la empresa donde cada uno cumple un rol especifico, en las areas comercial, administrativa e ingenieria . conocimento adquirido durante muchos años en el sector donde hemos laborado. </t>
  </si>
  <si>
    <t>Carlos Albeiro</t>
  </si>
  <si>
    <t>Fonseca Betancourth</t>
  </si>
  <si>
    <t>11/20/1975</t>
  </si>
  <si>
    <t>Richard Alexander</t>
  </si>
  <si>
    <t>Hernandez Cifuentes</t>
  </si>
  <si>
    <t>rhernandez@rtintegradores.co</t>
  </si>
  <si>
    <t>11/11/1980</t>
  </si>
  <si>
    <t>Red Nacional de Ángeles Inversionistas - Fundación Bavaria/Ventures</t>
  </si>
  <si>
    <t>Jun 28, 2017 12:35:47 PM</t>
  </si>
  <si>
    <t>Jun 30, 2017 3:55:07 PM</t>
  </si>
  <si>
    <t>VOM Ingeniería S.A.S.</t>
  </si>
  <si>
    <t>vomcomercial@yahoo.com</t>
  </si>
  <si>
    <t>Calle 30 No. 26-56  Apto. 302</t>
  </si>
  <si>
    <t>http://surveygizmoresponseuploads.s3.amazonaws.com/fileuploads/330964/3446335/250-e66e4dc30fa1d8c667535b8b1730f709_LOGO_VOM.jpg</t>
  </si>
  <si>
    <t>VOM INGENIERÍA se dedica a dar soporte técnico a proyectos desarrollados en plantas industriales. Atendemos dos necesidades: Diseño y cálculo de ingeniería,  y la dirección de proyectos siguiendo la metodología del PMI</t>
  </si>
  <si>
    <t>Alcanzar solidez operacional para dar atención a varios clientes de forma simultánea y escalar el negocio a una empresa de talla mundial</t>
  </si>
  <si>
    <t>Estableciendo una estructura conformada por un equipo de trabajo centralizado como eje para la atención de todos los clientes.  Basados en el uso de roles bien definidos, procedimientos estandarizados y personal altamente capacitado y entrenado</t>
  </si>
  <si>
    <t>CLIENTES ACTUALES  1- Manuelita S.A. 2- Quimpac de Colombia S.A. 3- Mayaguez S.A. 4- Aceites Manuelita S.A.  CLIENTES PRÓXIMOS TRES AÑOS:  1- Propal 2- Unilever 3- Comolsa  4- Cartón de Colombia 5- Argos  VENTAS POTENCIALES ANUALES:  1000 Millones</t>
  </si>
  <si>
    <t>DML &amp; CIA LTDA. y AV Ingeniería S.A.S.</t>
  </si>
  <si>
    <t xml:space="preserve">KNOW HOW: Experiencia en dirección de proyectos con más de 20 años  AUSTERIDAD Y SENSATEZ: Brindamos las mejores soluciones a nuestros clientes, ajustándolas a la medida de sus necesidades técnicas, económicas y de tiempo  COMPROMISO: Sacamos adelante cada proyecto asignado, no paramos hasta ponerlo en marcha y cumplimos los objetivos propuestos al inicio del mismo. Procuramos tener el menor margen de error posible en presupuesto y tiempo.  LEGALIDAD: Todas nuestras actuaciones van encaminadas al cumplimiento de las leyes: Tributaria, Laboral, Comercial, Derechos de Autor (Todo el software que usamos es legal)      </t>
  </si>
  <si>
    <t xml:space="preserve">Ventas directas que provienen del uso de horas hombre de profesionales de las diversas disciplinas de la ingeniería (principalmente mecánicos, industriales y civiles) y de dibujantes y proyectistas que se requieren para la gerencia, administración, implementación y el diseño de proyectos para plantas industriales. </t>
  </si>
  <si>
    <t>Administración de proyectos de ingeniería</t>
  </si>
  <si>
    <t>$11,327,000.00</t>
  </si>
  <si>
    <t>$26,651,000.00</t>
  </si>
  <si>
    <t xml:space="preserve">Alcanzar solidez funcional en la estructura organizacional y el equipo humano para incrementar las ventas por encima del 50%  </t>
  </si>
  <si>
    <t>Somos un equipo de profesionales en Ingeniería mecánica e ingeniería industrial, diseño industrial y dibujo,  con la capacidad para enfrentar proyectos industriales de cualquier magnitud con disciplina, compromiso, liderazgo y tratando de hacer siempre lo mejor y de la manera más austera posible</t>
  </si>
  <si>
    <t>Herney</t>
  </si>
  <si>
    <t>Moreno Caicedo</t>
  </si>
  <si>
    <t>03/14/1972</t>
  </si>
  <si>
    <t>Wilson Eliécer</t>
  </si>
  <si>
    <t>Orrego Chansi</t>
  </si>
  <si>
    <t>wiorrego@yahoo.com</t>
  </si>
  <si>
    <t>06/13/1974</t>
  </si>
  <si>
    <t>Jiménez García</t>
  </si>
  <si>
    <t>jucar1209@gmail.com</t>
  </si>
  <si>
    <t>09/12/1979</t>
  </si>
  <si>
    <t>FUNDACIÓN SEDYR</t>
  </si>
  <si>
    <t>Luz Adriana Quijano Rodríguez</t>
  </si>
  <si>
    <t>fundacion.sedyr@gmail.com</t>
  </si>
  <si>
    <t>Jun 28, 2017 6:14:27 PM</t>
  </si>
  <si>
    <t>Jun 29, 2017 9:56:06 AM</t>
  </si>
  <si>
    <t>Indufunebres del valle sas</t>
  </si>
  <si>
    <t>indufunebres@gmail.com</t>
  </si>
  <si>
    <t>calle 4D  35 - 61  5543354  5545080</t>
  </si>
  <si>
    <t>http://surveygizmoresponseuploads.s3.amazonaws.com/fileuploads/330964/3446335/250-3767e7a0333a502887d4f67383328fa4_indufunebres-iloveimg-cropped.png</t>
  </si>
  <si>
    <t>www.indufunebresdelvallesas.com</t>
  </si>
  <si>
    <t>https://www.facebook.com/Indufunebres-DEL-VALLE-SAS-458941464463266/  https://www.linkedin.com/feed/</t>
  </si>
  <si>
    <t xml:space="preserve">La Empresa fabrica cofres , urnas ,mecanismos para cofres.Esta Diseñando linea innovadora. Con alta prospectiva para el mercado exterior. .Estamos Exportando a puerto Rico ( USA ). A Futuro urnas con joyas e integrada cenizas. Los productos en fivra de vidrios son Diseñado con doble aplicacion : Servicio funebre y como Mueble banca , mesa o nicho . </t>
  </si>
  <si>
    <t>Sector Funerario</t>
  </si>
  <si>
    <t xml:space="preserve">1.productos innovadores , potencializadores , Escalables para Exportar .Se están diseñando para cofres , urnas , mecanismos .2.Diseños en fivra de vidrio resistentes , lujosos , alta prospectiva y con estudio de la cultura por país. 3.Urna con ceniza integrada 4.Joyas en oro con Diamantes y Esmeraldas de alta calidad . </t>
  </si>
  <si>
    <t>1.Estamos trabajando con Diseños Innovadores y fabricando los prototipos hace 4 años . 2.Tenemos Moldes de prototipos que se están  vendiendo en las funerarias (ver foto -pag web) .3.Estamos estudiando los modelos de venta  franquicias , distribuidores , grandes superficie. 4.Estamos postulando a participar en mision comercial a mexico .la c.de c. alianza pacifico.</t>
  </si>
  <si>
    <t xml:space="preserve">1.Distribuidor en puerto Rico 2. clientes en los   paises de usa y mexico como: a) cadena de distribucion en latinoamerica Red funeraria.com b)La Empresa Service Corporacion Internacion.   con la MARCA Dignity y la pagina web :. www.dignitymemorial.com  Atiende usa - españa - canada - inglaterra - francia .  El mercado es grande de:60.000.000 compras. De cofres por año en estados unidos , falta los otros paises .Nuestros productos son de mucho Diseño , precios especiales para mercado medio y alto .Las URNAS van a ser las mejores del Mundo Funerario y a nivel del consumidor. ventas potenciales : $ 1.500.000 x 10.000 und: $ 15.000.000.000 ( usd $ 5,000,000 / bimestre. Las urnas un valor similar o mas .  </t>
  </si>
  <si>
    <t xml:space="preserve">Los productos son Especiales en : Diseño - Materiales - Estudios de los mercados y su cultura - personal Especializado en la parte  científica y en el manejo de las materias primas .Experiencia de los socios en I - D como en la tendencia Mundial y su prospectiva .25 años en el Mercado Nacional con fabrica y las Funerarias varios departamentos. Existe en el mercado Nacional fabricante con otra lineas. Tecnologías Artesanales , producto sencillo y  sin herrajes Especiales  Los productos se van a diferenciar de competir por su calidad , precio , tecnologías , diseño y doble servicio .   </t>
  </si>
  <si>
    <t>1.Diseños 2. Tecnologías de punta 3.Prototipos  con prospectiva en las tendencia mundial del  Diseño y sus culturas 4.calidad y precio 5.herrajes Importados y Mecanismos. 6.Doble servicio : como cofre y como mueble 7. Desarma ble y modular 8.Distribuidores Especializados y con Asesorías , capacitación. para el manejo de nuestros productos ( KIT ). 8. Conocimiento alto y científico en el desarrollo de los prototipos y su producción en serie.</t>
  </si>
  <si>
    <t>Ventas Directas a la FUNERARIA la MISION en cali - valle del cauca y algunos Distribuidores . Estamos trabajando en otras actividades para generar ingresos y luego invertir en los moldes.</t>
  </si>
  <si>
    <t>cofre funebre y la urna</t>
  </si>
  <si>
    <t>$500000</t>
  </si>
  <si>
    <t>$260,000,000.00</t>
  </si>
  <si>
    <t>San Juan de Puerto Rico ( USA )</t>
  </si>
  <si>
    <t>Apoyo en las 1. Asesorías y capacitaciones  2.Trabajo en EQUIPO 3. Nuevas oportunidades y conocimientos para  tomar Excelentes decisiones. 4.Tener un crecimiento rápido , rentable y sostenido en la Empresa .5.Estar seguros en los pasos a seguir ahora y a futuro.</t>
  </si>
  <si>
    <t>Dr gustabo Galindez : Abogado - Diseñador de los cofres y urnas - Especialista en Acabados y procesos de desarrollo - proyectista del negocio Ing . Alvaro Rincon H. : Diseñador - Estudios de Mercado - Investigación y  Desarrollos   con prospectiva - proyecciones y flujo de caja - diseño de prototipos de las nuevas lineas - Análisis de los costos y sus correctivos - Diseño de los productos innovadores y sus tecnologías.</t>
  </si>
  <si>
    <t>alvaro</t>
  </si>
  <si>
    <t>rincon hoyos</t>
  </si>
  <si>
    <t>macoproductossas@hotmail.com</t>
  </si>
  <si>
    <t>06/12/1956</t>
  </si>
  <si>
    <t>Gustabo Norbey</t>
  </si>
  <si>
    <t>Galindez Marin</t>
  </si>
  <si>
    <t>gngalindez@hotmail.com</t>
  </si>
  <si>
    <t>06/01/1970</t>
  </si>
  <si>
    <t>gilberto</t>
  </si>
  <si>
    <t>09/05/1930</t>
  </si>
  <si>
    <t>Esta muy bien todo .gracias</t>
  </si>
  <si>
    <t>Jun 28, 2017 10:59:30 PM</t>
  </si>
  <si>
    <t>Jun 28, 2017 11:34:52 PM</t>
  </si>
  <si>
    <t>Vehemente</t>
  </si>
  <si>
    <t>ludiezbv@hotmail.com</t>
  </si>
  <si>
    <t>https://www.facebook.com/profile.php?id=100015702708955</t>
  </si>
  <si>
    <t>Crea  prendas de vestir casuales exclusivas   muy creativas con alta calida de confección inspiradas en diferentes temas de  colombia</t>
  </si>
  <si>
    <t>Moda</t>
  </si>
  <si>
    <t>Buscamos oportunidades en diferentes eventos  en la ciudad de santiago de cali y seria falta de capital para emprender en produccion</t>
  </si>
  <si>
    <t>inovacion para la nueva generación de población de colombia y diferentes paises</t>
  </si>
  <si>
    <t>mujeres y hombres arriesgados por innovar en el nuevo mundo de la moda</t>
  </si>
  <si>
    <t>las empresas constituidas y con alta influencia en el mercado</t>
  </si>
  <si>
    <t>en la  creatividad y confección y manejo de texturas realizadas de  partes y colores colombianos</t>
  </si>
  <si>
    <t>en el momento se realiza por medio de pedidos por medio de redes sociales en güiros por empresas privadas.</t>
  </si>
  <si>
    <t>prendas de vestir</t>
  </si>
  <si>
    <t>$150</t>
  </si>
  <si>
    <t>venezuela</t>
  </si>
  <si>
    <t>$100,000.00</t>
  </si>
  <si>
    <t>generadora de empleo con exportaciones nacional como internacionales</t>
  </si>
  <si>
    <t xml:space="preserve">soy diseñador de modas con capacidad de crear prendas novedosas </t>
  </si>
  <si>
    <t>ludiez alejandro</t>
  </si>
  <si>
    <t>Benavides Vallejo</t>
  </si>
  <si>
    <t>12/10/1990</t>
  </si>
  <si>
    <t>Siseñador grafico y topogafo</t>
  </si>
  <si>
    <t>Alejandro Benavides</t>
  </si>
  <si>
    <t>Jun 29, 2017 12:03:34 PM</t>
  </si>
  <si>
    <t>Jun 29, 2017 2:02:55 PM</t>
  </si>
  <si>
    <t>0618 ARTEFACTOS SAS</t>
  </si>
  <si>
    <t>DIRECCION@0618.COM.CO</t>
  </si>
  <si>
    <t>CALLE 2A # 26 02</t>
  </si>
  <si>
    <t>http://surveygizmoresponseuploads.s3.amazonaws.com/fileuploads/330964/3446335/43-4250a3285fdd2835d139f926b0d48b6f_logo_0618_nuevo_2017.png</t>
  </si>
  <si>
    <t>WWW.0618.COM.CO</t>
  </si>
  <si>
    <t>FACEBOOK: 0618ARTEFACTOS  INSTAGRAM:0618ARTEFACTOS</t>
  </si>
  <si>
    <t>0,618 Artefactos nace del deseo de compartir con la humanidad, hermosos y coloridos artefactos sagrados inspirados en los mandalas, los símbolos, la numerología, los seres de luz, los maestros y la geometría sagrada, de tal manera que puedan ser usados como prendas de vestir, adornos para el hogar, joyería sagrada y diversos regalos con intención que comparten y multiplican la salud, la armonía, el amor incondicional y la felicidad en cada persona y hogar en el mundo. Este colectivo está conformado por tres mujeres, que de manera sincrónica, se dejaron llevar por una suave voz interior, que las invitaba a explorar un estilo de vida diferente. Fue la magia cósmica la que poco a poco fue uniéndolas tras un objetivo común, compartir desde su experiencia procesos de despertar de conciencia. Sus grandes maestros, los MANDALAS, se convirtieron en esa poderosa herramienta que ha inspirado su desarrollo creativo, desde los planos físico y el espiritual, convirtiendo este emprendimiento en una realidad, al contar con 3 puntos de venta en la ciudad de Cali, generando 5 empleos directos y mas de 15 empleos indirectos y llenando corazones a nivel nacional e internacional de poderosas intenciones de amor, conexión, prosperidad y armonía.</t>
  </si>
  <si>
    <t xml:space="preserve">El despertar de conciencia es una tendencia mundial, que garantiza un amplio mercado para atender a través de productos con intención, inspirados en los mandalas. La participación exitosa en ferias especializadas y artesanales a nivel nacional e internacional, nos impulsa a buscar como fortalecer este canal de distribución. </t>
  </si>
  <si>
    <t>Las ferias congregan un alto volumen de publico con expectativa de compra de productos diferentes y artesanales. Ofrecer productos de calidad y con intenciones que contribuyen al bienestar y armonia del ser humano, potencializan el nivel de ventas.</t>
  </si>
  <si>
    <t>Mujeres entre 25 y 55 anos que se encuentran en un proceso de despertar de conciencia. Ventas potenciales con proceso de expansion en la ciudades de Bogota, Medellin, Panama y Santiago de Chile: $300MM</t>
  </si>
  <si>
    <t>1. http://vidaenarmonia.co/ 2. http://mandragora.life/ 3. http://www.chopra.com/  4. Intagram: yogastore 5. http://www.sacredgeometryshop.com/ 6. http://www.lynxaccesorios.com/ 7. http://floweroflifeproducts.com/ Ofrecen productos para el bienestar fisico y espiritual del ser humano.</t>
  </si>
  <si>
    <t xml:space="preserve">Un ARTEFACTO SAGRADO 0,618, se diferencia de la competencia ya que contribuye al bienestar y armonía del Ser, ya que han sido inspirados desde las más sublimes intenciones y creados con herramientas de sabiduría ancestral, como los mandalas, la geometría sagrada, la numerología, los símbolos, los tótems de animales y los Seres de Luz, que elevan la vibración del campo energético al presentarse una armoniosa y sutil transmisión de energía de manera instantánea para así facilitar el proceso de evolución de la conciencia. </t>
  </si>
  <si>
    <t>Ventas puntos propios: 30% Participación en ferias: 60% Concesiones: 5% Talleres: 5%</t>
  </si>
  <si>
    <t>Joyeria Sagrada</t>
  </si>
  <si>
    <t>$21</t>
  </si>
  <si>
    <t>-$692,000.00</t>
  </si>
  <si>
    <t>USA, Chile, Panama</t>
  </si>
  <si>
    <t>$4,300,000.00</t>
  </si>
  <si>
    <t>0,618 Artefactos S.A.S. requiere de este acompañamiento, para lograr dar el salto cuántico que permita consolidar la empresa y llevarla a niveles de venta superiores que garanticen su sostenibilidad y permanencia en el tiempo.</t>
  </si>
  <si>
    <t>Somos 3 mujeres: 1. Beatriz Guevara.Ingeniera industrial. Especialista en Finanzas con 22 anos de experiencia en la banca. 2. Ana Maria Marroquin. Ingeniera Industrial. Especialista en Finanzas 15 anos en la direccion de la empresa Sunrise. 3. Claudia Arboleda. Arquitecta, profesora de Geometria Sagrada y especialista en Bioarquitectura. Todas unidas por un mismo objetivo, la evolución de conciencia. Así desde su experiencia profesional y espiritual, materializar los artefactos sagrados que sirven de apoyo en el proceso de evolución de los seres humanos.</t>
  </si>
  <si>
    <t>Beatriz Cecilia</t>
  </si>
  <si>
    <t>Guevara Garcia</t>
  </si>
  <si>
    <t>direccion@0618.com.co</t>
  </si>
  <si>
    <t>08/06/1970</t>
  </si>
  <si>
    <t>ANA MARIA</t>
  </si>
  <si>
    <t>MARROQUIN MONCAYO</t>
  </si>
  <si>
    <t>ammarroquin@hotmail.com</t>
  </si>
  <si>
    <t>02/11/1977</t>
  </si>
  <si>
    <t>CLAUDIA YANETH</t>
  </si>
  <si>
    <t>ARBOLEDA MEJIA</t>
  </si>
  <si>
    <t>c_arbol@hotmail.com</t>
  </si>
  <si>
    <t>12/11/1976</t>
  </si>
  <si>
    <t xml:space="preserve">Nuestro esquema organizacional esta basado en la Pentaflor, modelo que empodera a cada directivo como lider y responsable de su area, siendo este un esquema plano y no piramidal. Estamos en un momento en donde sentimos la necesidad de un acompanamiento externo que nos ayude a consolidar esta gran idea de negocio, que se ha anticipado a la tendencia del mercado que esta en este momento en auge. </t>
  </si>
  <si>
    <t>Barranquero</t>
  </si>
  <si>
    <t>Alejandro Lopez</t>
  </si>
  <si>
    <t>azulejo76@hotmail.com</t>
  </si>
  <si>
    <t>Jun 29, 2017 4:13:43 PM</t>
  </si>
  <si>
    <t>Jun 30, 2017 3:46:38 PM</t>
  </si>
  <si>
    <t>francesco_16@hotmail.com</t>
  </si>
  <si>
    <t>av 2cn # 23an-34</t>
  </si>
  <si>
    <t>http://surveygizmoresponseuploads.s3.amazonaws.com/fileuploads/330964/3446335/250-a3b64a8fc7d6a9e9331f210d7b5d0476_FundaFast_LogoJPG-01.jpg</t>
  </si>
  <si>
    <t>http://www.fundafast.com.co/</t>
  </si>
  <si>
    <t>FundaFast nace como alternativa de financiación en los estratos 1, 2 y 3 para los tenderos y micro-empresarios que deben recurrir al gota a gota por la falta de cobertura de la banca tradicional en estas zonas. Nosotros planteamos la fusión de dos modelos de negocio; por una parte, la distribución al canal TAT en manos de nuestro aliado Distritiendas S.A. más el análisis, aprobación y desembolso de una entidad de micro-crédito manejada por FundaFast. Con esta alianza y apalancados en la experiencia de Distritiendas (26 años), hemos logrado convertirnos en la mejor opción de los tenderos a la hora de adquirir un crédito para capital de trabajo, activos fijos o libre inversión.   Nuestros clientes ademas, hacen parte de un programa de innovación social, que incluye capacitaciones mensuales en temas de interés para los tenderos como vitrinismo y manejo de frió, administración y finanzas de las tiendas, manejo del estrés, etc. Adicionalmente, obtienen la suscripción gratuita a nuestro periódico bimensual "LA TIENDA" cuyo contenido incluye temas de actualidad y consejos prácticos. Asimismo, acceso a precios y planes especiales con convenios como Fogel Andina, Colchones Éxtasis, y Turismo Coomeva entre otros.</t>
  </si>
  <si>
    <t>Otros intermediarios financieros</t>
  </si>
  <si>
    <t>En los estratos 1, 2 y 3 es muy común ver gota gotas prestando y cobrando dinero en los diferentes negocios de la zona. Esto cada ves es un problema mas grande, ya que exprimen a los micro-empresarios con tasas y costos muy elevados llevándolos a la quiebra. Ademas de ser ilegal, esta metodología de crédito es un generador de violencia ya que sus métodos de cobranzas consisten en amenazar e intimidar a sus clientes. La oportunidad nace precisamente de este problema social, en el trabajo de campo  entendimos que son zonas donde la banca tradicional no logra llegar por varios motivos y donde existen personas con necesidades reales de crédito para sus negocios y familias.</t>
  </si>
  <si>
    <t>Nosotros planteamos la fusión de dos modelos de negocio; por una parte, la distribución al canal TAT en manos de nuestro aliado Distritiendas de Colombia y el análisis, aprobación y desembolso de una entidad de micro-crédito manejada por FundaFast. Con esta alianza y apalancados en la experiencia de Distritiendas (26 años) quien tiene una logística robusta en la venta y entrega de productos de consumo masivo y mas de 70,000 clientes logramos llegar a través de su fuerza comercial a estas zonas altamente afectadas por el gota a gota de forma semanal para cubrir las necesidades del día a día de los tenderos y micro-empresarios.</t>
  </si>
  <si>
    <t xml:space="preserve">Actualmente contamos con 1,733 cliente al cierre de Junio del 2017 todos ubicados en la ciudad de Cali Y Palmira y sus alrededores, y se han atendido en nuestros 2 años de operación 5,881 solicitudes de crédito. El 95% de nuestros clientes están ubicados en estratos 1, 2 y 3 y su gran mayoría son mujeres tenderas (70%). El crecimiento potencial que tenemos es muy grande en el corto plazo (3 años) ya que nuestro aliando Distritiendas de Colombia tiene cobertura en todo el sur occidente Colombiano y cuenta con mas de 70,000 clientes, ademas por ser el distribuidor exclusivo de alpina al canal tat llega a mas del 90% de las tiendas en estas zonas. </t>
  </si>
  <si>
    <t xml:space="preserve">Competencia Directa: 1.GOTA A GOTA, prestan dinero de manera ilegal a tasas muy elevadas pero tiene cobertura en todas las zonas del país especialmente en estratos bajos donde la violencia esta presente  2. Bancos o entidades de microcredito: WWB, Mundo Mujer, Finamiga, Bancompantir. Prestan servicios financieros muy similares a los nuestros pero lo hacen con su fuerza comercial directa por lo cual no tiene total cobertura a zonas peligrosas de la ciudad. En muchas ocasiones tampoco están interesados en créditos de menor cuantía. Competencia Indirecta:  1. La banca tradicional como Bancolombia, Banco de Occidente, Colpatrial etc. </t>
  </si>
  <si>
    <t>La mayor diferenciación que tenemos con nuestra competencia es nuestro modelo de negocio y la exclusividad de contar con un canal de distribución ya establecido. Esto nos permite tener lo mejor de los dos mundos. Tener la cobertura y la periodicidad que tienen los gota a gotas, es decir estar presentes cuando el micro-empresario necesita dinero para su negocio o familia y la legalidad y transparencia de un banco o una entidad financiera vigilada por la superintendencia. De esta forma podemos llegar a zonas que han sido desatendidas por el sector bancario promoviendo el desarrollo de la economía y fortaleciendo el sector de las tiendas.</t>
  </si>
  <si>
    <t>La empresa tiene varias formas de monetización: 1. Interesas mensuales por los dineros prestados 2. Comisión Mypime la cual se cobra de a cuerdo a los montos prestados. 3. Comisión por venta de seguros 4. Comisión por venta a crédito de productos de nuestros aliados (Neveras, Colchones etc.)</t>
  </si>
  <si>
    <t>Microcreditos de 1 a 5 millones</t>
  </si>
  <si>
    <t xml:space="preserve">mora, porcentaje de rechazos, colocación </t>
  </si>
  <si>
    <t>-$67,404,000.00</t>
  </si>
  <si>
    <t>$230,000,000.00</t>
  </si>
  <si>
    <t>$2800000000</t>
  </si>
  <si>
    <t>$500,000,000.00</t>
  </si>
  <si>
    <t xml:space="preserve">Al haber participado en Valle E y haber sido escogidos entre los 10 mejores emprendimientos conocemos la metodología que se emplea en este  y tipo de convocatorias y sabemos del potencial que tienen para el mejoramiento de nuestra organización.  En este momento estamos en un punto critico de nuestra empresa ya que llevamos varios meses por encima del punto de equilibrio pero no hemos podido despegar o crecer como quisiéramos en utilidades. Contamos con un grupo de trabajo excelente y ya con mas de 20 colaboradores directos y creemos que Valle Impacta nos podría ayudar a encontrar el camino y a mejorar nuestros procesos para poder lograr nuestras metas a corto y mediano plazo. Sentimos que necesitamos ayuda externa para poder seguir creciendo ya que tenemos algunos problemas reiterativos que no hemos podido solucionar por nuestra cuenta ni con la ayuda de nuestra junta directiva. </t>
  </si>
  <si>
    <t xml:space="preserve">Nuestro Equipo: Dos Jovenes emprendedores: Sebastián Care H., graduado en Publicidad de la Universidad Autónoma de Occidente y Francesco Care A., Administrador de Empresas de la Universidad de La Sabana con maestría en Negocios Internacionales en la Universidad del Sacro Cuore; ambos co fundadores de empresas como S10 y Dulccy SAS.  Alexander Ruiz Mendoza, Economísta de la Universidad San Buenaventura con Especialización en Finanzas de la Universidad Icesi, cuenta con 20 años de experiencia en el sector Micro financiero.  Isabel Cristina Ocampo S., Administradora de empresas de la Universidad Javeriana, laboró en la Corporación Financiera del Valle por más de 10 años, fue Gerente y cofundadora de Criteria S.A., banca de inversión encargada de la implementación del programa de Microcrédito de la Fundación Coomeva.  Eduardo José Victoria Ruiz, Abogado de la Universidad San Buenaventura, ex presidente de Hoteles Estelar durante 14 años y actual presidente de Victoria &amp; Asociados-Gestión de Ideas.  Nelson Care B. Fundador y Propietario de Distritiendas de Colombia, empresa reconocida en distribución de alimentos y no perecederos al canal TaT con mas de 26 años en el mercado nacional.  </t>
  </si>
  <si>
    <t>Isabel</t>
  </si>
  <si>
    <t>ic.ocampo@fundafast.com.co</t>
  </si>
  <si>
    <t>05/20/1972</t>
  </si>
  <si>
    <t>Francesco</t>
  </si>
  <si>
    <t>Care</t>
  </si>
  <si>
    <t>01/26/1988</t>
  </si>
  <si>
    <t>Sebastian</t>
  </si>
  <si>
    <t>s.care@fundafast.com.co</t>
  </si>
  <si>
    <t>07/08/1988</t>
  </si>
  <si>
    <t>Jun 30, 2017 10:59:07 AM</t>
  </si>
  <si>
    <t>Jul 1, 2017 8:17:47 AM</t>
  </si>
  <si>
    <t>grupo alcon colombia sas</t>
  </si>
  <si>
    <t>alconcolombia@hotmail.com</t>
  </si>
  <si>
    <t>calle 33 # 9 - 85</t>
  </si>
  <si>
    <t>http://surveygizmoresponseuploads.s3.amazonaws.com/fileuploads/330964/3446335/203-69a24914970ec63ca8e290124c3c4047_logo_alcon_pymes_1.1.1.jpg</t>
  </si>
  <si>
    <t>Grupo Alcon es una empresa de alquiler de equipos para construcción, a pesar de tener los elementos y equipos básicos y esenciales para obra siempre hemos estando introduciendo nuevas tendencias y tecnologías lo cual nos permite tener una cobertura de casi el 90 % en proyectos y con un margen del 95% de fidelidad y continuidad de nuestros clientes. Constantemente estamos renovando nuestros equipos eléctricos y mecánicos como una política de calidad y servicio al cliente, la cual es la que nos ha permitido crecer en estos 8 años en ventas desde 160 millones hasta 620 millones a cierre de 2016. Desde hace 3 años instauramos un programa de impacto en la huella de carbono, diseñando y fabricando productos que eliminan la utilización de madera en construcción logrando bajar a un 2% en promedio los porcentajes de uso de madera que estaban en promedio en un 45% y hasta más según el cliente y la obra. Entre estas innovaciones propias están plataformas metálicas, sistemas de encofrado y desarrollo de campamentos modulares para obra y stand modulares para actividades comerciales.</t>
  </si>
  <si>
    <t xml:space="preserve">alquiler de maquinaria para construcción </t>
  </si>
  <si>
    <t>Creemos que requerimos de asesoramiento en la estructura empresarial, estamos en un cuello de botella ya que somos una empresa en crecimiento que ha perdido oportunidades por no tener la capacidad operativa o financiera, ademas hay nuevos proyectos dentro de nuestro programa de impacto en la huella de carbono que no inician por falta de espacio y recursos</t>
  </si>
  <si>
    <t>Nuestro modelo de negocio implica inversiones de lento retorno, por lo cual los recursos no son suficientes para el inicio de nuevos productos y su producción en masa</t>
  </si>
  <si>
    <t>Cubrimos algunas constructoras de la ciudad tales como Latco, Bolivar, fundación Carvajal, Castro spadafora entre otros pero nuestro mayor porcentaje esta en los constructores medianos a los cuales logramos cubrir en todo el desarrollo de la obra gracias al amplio catalogo de productos de manejamos. Nuestros nuevos productos nos permiten cubrir industria y comercio. en tres años queremos estar en 2600 millones en ventas, distribuidos en 2000 en industria y construcción y 600 en el sector comercial</t>
  </si>
  <si>
    <t>Entre la competencia directa tenemos la empresas dedicadas al alquiler de equipos tanto grandes como medianas, y como indirecta los sistemas constructivos como estructura metálicas aunque este sistema solo baja la participación de la empresa pero no la anula. la ventaja de nuestros nuevos productos es la innovación, ya que solo los manejamos nosotros como pioneros y nos permite crecer en el mercado de una mejor manera.</t>
  </si>
  <si>
    <t>Es el resultado de unir equipos de calidad, servicio al cliente, asesoría en obra y la búsqueda constante de nuevas tecnologías y técnicas constructivas. hemos diseñados y construido sistemas de apoyo para construcción que permiten mejoramiento en obra y en el impacto de la huella de carbono. Nuestro sistema modular aunque fue diseñado para construcción se esta modificando para entrar al mercado comercial ofreciendo stand de exhibición temporales de fácil modulación y transporte.</t>
  </si>
  <si>
    <t>ventas directas del servicio de alquiler y venta de los productos fabricados</t>
  </si>
  <si>
    <t>andamios certificados y encofrado</t>
  </si>
  <si>
    <t>15 dias</t>
  </si>
  <si>
    <t>$97000</t>
  </si>
  <si>
    <t>no hacemos seguimiento</t>
  </si>
  <si>
    <t>$10,289,599.00</t>
  </si>
  <si>
    <t>$9,000,000.00</t>
  </si>
  <si>
    <t xml:space="preserve">Lograr reestructurar la empresa para ser mas productivos y conseguir participación en los primeros 2 años a nivel regional y expandirnos a nivel nacional en otros dos años y explorar mercados internacionales. Obtener las herramientas gerenciales </t>
  </si>
  <si>
    <t>Mi equipo base se compone de dos profesionales, un arquitecto y una administradora de empresas. Como arquitecto puedo entender los procesos constructivos y sus inconvenientes, este conocimiento es el que mas impulsa las innovaciones de nuestros producto en su primera etapa, una vez esta desarrollada la idea inicial se le presenta a nuestros empleados los cuales aportan sus ideas desde otra perspectiva y permite enriquecer y optimizar los desarrollos, por ser una empresa que permite y fomenta la comunicación interna muchas de las mejoras en productos, instalaciones y ambiente laboral son propuestas por los empleados. Nuestra administradora es la persona que marca las pautas administrativas para que nuestras ideas se desarrollen y se encaucen en los marcos legales y tributarios. En las políticas de impacto en la huella de carbono hemos encontrado productos que fácilmente podremos desarrollar y producir para ingresar a nuevos mercados.</t>
  </si>
  <si>
    <t>Jhon freddy</t>
  </si>
  <si>
    <t>Garcia Lopez</t>
  </si>
  <si>
    <t>jhon.alcon@gmail.com</t>
  </si>
  <si>
    <t>07/14/1975</t>
  </si>
  <si>
    <t>martha liliana</t>
  </si>
  <si>
    <t>galindo</t>
  </si>
  <si>
    <t>lilian2802@hotmail.com</t>
  </si>
  <si>
    <t>02/12/1986</t>
  </si>
  <si>
    <t>Considero que nuestra empresa tiene todo el potencial para hacer parte de valle impacta, tenemos productos que facilitan la construcción con innovación, innovaciones que nos permitirá llegar a la construcción y a cualquier mercado que necesite exhibición comercial, tenemos proyectos que permitirán a la región destacarse en el país a través de productos ecológicos e innovadores Estos proyectos están fundamentados en un pensamiento de responsabilidad social, con grandes posibilidades en generación de empleo y conformación del concepto de líder del valle del cauca a nivel industrial.</t>
  </si>
  <si>
    <t>Jun 30, 2017 1:23:32 PM</t>
  </si>
  <si>
    <t>Jun 30, 2017 4:08:29 PM</t>
  </si>
  <si>
    <t>gogreencali@gmail.com</t>
  </si>
  <si>
    <t>Av 6ta bis No 29N 33</t>
  </si>
  <si>
    <t>https://www.facebook.com/valor.nutricional?ref=br_rs https://www.facebook.com/search/top/?q=gogreen%20cali</t>
  </si>
  <si>
    <t>Empresa dedicada a la operacion de casinos de alimentos, que en el 2015 adquiere la franquicia de Go green para el valle del cauca, la cual ofrece comida rapida saludable.</t>
  </si>
  <si>
    <t>Buscar formalizar la empresa en toma de desiciones que que no sean en el entorno familiar y eliminar el apego emocional en busca de nuevas oportunidades de inversion externa para poder crecer de manera eficiente y organizada con directrices financieras claras evitando un endeudamiento y mejorando el flujo de caja.</t>
  </si>
  <si>
    <t>Un socio externo tanto de capital como de gestion</t>
  </si>
  <si>
    <t>Todas las personas que giran a la nueva tendencia de una alimentacion balanceada y saludable, tenemos 4 puntos de venta y las ventas de este año pasaran los 2000 millones personas entre 17 a 54 años</t>
  </si>
  <si>
    <t>ninguna, freshi pero cerro en cali.</t>
  </si>
  <si>
    <t xml:space="preserve">Es la mayor cadena de comida saludable en latinoamerica , hay puntos de venta en bogota (14) barranquilla (3) santamarta (1) cali (4) donde prima la calidad y el servicio </t>
  </si>
  <si>
    <t>Venta directa por consumo de alimentos.</t>
  </si>
  <si>
    <t>Ensaladas</t>
  </si>
  <si>
    <t>$3600</t>
  </si>
  <si>
    <t>-$23,166,994.00</t>
  </si>
  <si>
    <t>$22,000,000.00</t>
  </si>
  <si>
    <t>$296,760,000.00</t>
  </si>
  <si>
    <t>$281,126,783.00</t>
  </si>
  <si>
    <t>Consolidar estrategias de crecimiento, mejorar flujo de caja, formalizar la empresa a nivel institucional, buscar apalancamiento financiero, posicionamiento en el mercado.</t>
  </si>
  <si>
    <t>1-arquitecto constructor espezacializado en restaurantes y cocina con mas de 15 años de experiencia. 2-ingienero industrial con maestria en ingieneria enfocado a procesos de servicios. 3-Chef empirica con mas de 30 años en el mercado organizacion de eventos y catering y administracion de restaurantes.</t>
  </si>
  <si>
    <t>jesus mauricio</t>
  </si>
  <si>
    <t>lopez quintero</t>
  </si>
  <si>
    <t>01/05/1978</t>
  </si>
  <si>
    <t>juan david</t>
  </si>
  <si>
    <t>henao quintero</t>
  </si>
  <si>
    <t>directoroperativo@vanutri.com</t>
  </si>
  <si>
    <t>02/20/1981</t>
  </si>
  <si>
    <t>Maria Elizabeth</t>
  </si>
  <si>
    <t>Quintero Medina</t>
  </si>
  <si>
    <t>coleventos2006@hotmail.com</t>
  </si>
  <si>
    <t>12/18/1960</t>
  </si>
  <si>
    <t>servicio al cliente</t>
  </si>
  <si>
    <t>Jun 30, 2017 4:11:53 PM</t>
  </si>
  <si>
    <t>Jul 1, 2017 11:59:09 AM</t>
  </si>
  <si>
    <t>rhsas@rhsas.com.co</t>
  </si>
  <si>
    <t>Cr 24 # 13 - 387 Bodega 3 Urbanizacion industrial la Y</t>
  </si>
  <si>
    <t>www.rhsas.com.co</t>
  </si>
  <si>
    <t>https://www.facebook.com/rutahospitalaria/</t>
  </si>
  <si>
    <t>RH SAS pertenece al sector ambiental.  Nos especializamos en el manejo integral de residuos hospitalarios e industriales. Prestamos el servicio de recolección, transporte, tratamiento y  disposición final,asesoramiento en el cumplimiento de la normatividad                         Diversificamos los tratamientos de acuerdo al carácter del residuo riesgo químico, riesgo biológico, protección de marcas.                          Incineramos, esterilizamos, trituramos, disponemos residuos industriales no peligrosos y peligrosos.</t>
  </si>
  <si>
    <t>Recolección y tratamiento de residuos</t>
  </si>
  <si>
    <t xml:space="preserve">Nuestra empresa se encuentra en el montaje de la planta de produccion de CDR  (  combustible con base en residuos- reemplazo del carbón mineral); este proyecto consta de diferentes etapas para las cuales incluye: valorización energética,  proceso de secado, trituración, producto terminado, ampliación de áreas y planta de tratamiento de esterilización.                         Aunque el endeudamiento con el sector bancario es de niveles normales,. Vemos cómo oportunidad la inyección de capital externo, para favorecer el crecimiento, expansión, e impactar positivamente con la puesta en marcha de la nueva planta de CDR. </t>
  </si>
  <si>
    <t>Esta oportunidad de negocio planteada se soluciona con  apalancamiento financiero de largo plazo, apoyo en la estructuración del plan de negocios, consecución de inversionistas.                         Se requiere alrededor de 5000 millones⁠⁠⁠⁠</t>
  </si>
  <si>
    <t>Tenemos un gran porcentaje del sector hospitalario, gracias al trabajo especializado desde el año 1997 , las ingresos representados en 80% del sector hospitalario y 20 % de industrial. El objetivo a corto y mediano plazo, nivelar 50-50 los sectores. Los clientes vinculados a nuestro servicio son: Dimel Ingenieria, Ingenio Providencia, Ingenio Cauca, Aldor, Agrosagi S.A , La arrocera la esmeralda, Universidad del Valle, G4S, Fortox, Clinica Fiore S.A, Copservir, Coomeva, Colsanitas, Baxter, Red de Salud Suroriente, Interface Ltda, Enda group S.A.S</t>
  </si>
  <si>
    <t>Nuestros principales competidores son: TECNIAMSA, principal competidor por capacidad instalada, diversificación de servicios, músculo financiero.                         INCINERADORES INDUSTRIALES , participa en el mercado de lo residuos, especializado en industriales y procesos de reciclaje</t>
  </si>
  <si>
    <t>Somos especializados en las actividades, con visión ambientalista vamos a la vanguardia de los procesos evolutivos del sector. Buscando integralidad y sostenibilidad.                      Con la educación como Pilar fundamental                         Siempre hay en RH UN PROYECTO EN ESTUDIO, una obra en desarrollo, para el mejoramiento continuo.</t>
  </si>
  <si>
    <t>Se formaliza mediante contrato anual y facturación directa con cada usuario.</t>
  </si>
  <si>
    <t>TRATAMIENTO DE RIESGO BIOLOGICO</t>
  </si>
  <si>
    <t>$79,514,000.00</t>
  </si>
  <si>
    <t>$245,041,325.00</t>
  </si>
  <si>
    <t>$2,500,000,000.00</t>
  </si>
  <si>
    <t>$2,544,764,022.00</t>
  </si>
  <si>
    <t>Recibir apoyo para la estructuración del proyecto y planificación futura. Ayuda en el apalancamiento financiero a largo plazo, orientacion en la busqueda de inversionistas que favorezcan el crecimiento, la expansión y el aumento de la capacidad instalada para el tratamiento.</t>
  </si>
  <si>
    <t>Como Gerente General perfil lider, con preparación basica, gestora y fundadora de la empresa, autodidacta. En los cargos directivos y coordinaciones, asistencia de area,  contamos con funcionarios profesionales, con especializaciones, según su area.</t>
  </si>
  <si>
    <t>LUZ MARIA</t>
  </si>
  <si>
    <t>GUINAND</t>
  </si>
  <si>
    <t>07/06/1961</t>
  </si>
  <si>
    <t>PABLO</t>
  </si>
  <si>
    <t>BOHORQUEZ</t>
  </si>
  <si>
    <t>07/19/1948</t>
  </si>
  <si>
    <t>JAIME FERNANDO</t>
  </si>
  <si>
    <t>gerenciacomercia@purezaproveedoresambientales.com</t>
  </si>
  <si>
    <t>10/23/1947</t>
  </si>
  <si>
    <t xml:space="preserve">Tenemos cobertura en 5 departamento Valle del Cauca, Cauca, Risaralda,Quindio, Caldas. Con Licencia Ambiental Actualizada en la CVC. Con posibilidad de expansion a resto del pais. Cumplimos 20 años de operaciones. </t>
  </si>
  <si>
    <t>Jun 30, 2017 11:32:26 PM</t>
  </si>
  <si>
    <t>Jul 1, 2017 12:04:01 AM</t>
  </si>
  <si>
    <t>cafe internet cinta costera</t>
  </si>
  <si>
    <t>alextorres87@hotmail.com</t>
  </si>
  <si>
    <t>carrera 57 11 b20</t>
  </si>
  <si>
    <t xml:space="preserve">dedicada a la prestacion de servicios tecnologicos internet, investigaciones, llamadas internacionales, minutos recargas y scaner </t>
  </si>
  <si>
    <t>crear una red a nivel nacional  prestadora de servicios tecnologicos unico en el pais las 24 horas y convertirse en una cadena importante y de prestigio,  a su vez apostarle a la parte social y humana generando empleo y benefecios a personas de escasos recursos</t>
  </si>
  <si>
    <t>esperando que una entidad crea en el proyecto y apoye monetariamente.</t>
  </si>
  <si>
    <t>personas de a pie del comun, la idea es que sean empresas.</t>
  </si>
  <si>
    <t>otras salas de internet,, servicios tecnologicos</t>
  </si>
  <si>
    <t>mejor servicios al cliente prcios modicos</t>
  </si>
  <si>
    <t>servicio de internet</t>
  </si>
  <si>
    <t>$350,000.00</t>
  </si>
  <si>
    <t xml:space="preserve">que apoyen el proyect 100% para poder crecer empresarialmente y convertirse en una compañia autosostenible </t>
  </si>
  <si>
    <t>estudios universitarios en tecnologia de sisitemas y arquitectura curso de innovacion emprendimiento, banca y finazas, comercio internacional, auditoria, control de los sistemas informaticos, seguridad informatica</t>
  </si>
  <si>
    <t>Torres Acevedo</t>
  </si>
  <si>
    <t>02/18/1978</t>
  </si>
  <si>
    <t>vilma</t>
  </si>
  <si>
    <t>valencia valenzuela</t>
  </si>
  <si>
    <t>vilmavilmavale@htmail.com</t>
  </si>
  <si>
    <t>12/06/1966</t>
  </si>
  <si>
    <t>Andina de seguridad</t>
  </si>
  <si>
    <t>Ricardo Leon Patiño</t>
  </si>
  <si>
    <t>Jul 1, 2017 9:05:28 AM</t>
  </si>
  <si>
    <t>Jul 1, 2017 9:52:58 AM</t>
  </si>
  <si>
    <t>Jcc ingenieria</t>
  </si>
  <si>
    <t>jcc-10@hotmail.com</t>
  </si>
  <si>
    <t>Cr 1b nro 54a -50</t>
  </si>
  <si>
    <t>Www.jccingenieria.com.co</t>
  </si>
  <si>
    <t>Facebook:  jccingenieria</t>
  </si>
  <si>
    <t>Prestacion de servicios tecnologicos  Venta de equipos tecnologicos  Mantenimiemto a equipos tecnologicos Instalacion de cctv, video porteros y sistemas de seguridad Aires acondicionados Cableado electrico y estructurado Redes de telecomunicacion Infraestructura tecnologica</t>
  </si>
  <si>
    <t>Otro  - ¿Cuál?</t>
  </si>
  <si>
    <t>Servicios de ingenieria</t>
  </si>
  <si>
    <t>Servicios de Ingeniería</t>
  </si>
  <si>
    <t>Oportunidad de crecer y reconocimiento a nivel nacional</t>
  </si>
  <si>
    <t>Clientes actuales: datatraffic, coogranada, diseňos metalmecanicos, mundo pagos, terpel fatima, data proccesing. Entre otros clientes de cadenas de supermercados  Mercado potencial al que quiero llegar: Grandes empresas como babaria, coca cola, postobon, ecopetrol, bancos entre otros</t>
  </si>
  <si>
    <t>Alarmar, empresas de seguridad, y empresas de aires acondicionados</t>
  </si>
  <si>
    <t xml:space="preserve">Calidad, precios </t>
  </si>
  <si>
    <t>Camaras de seguridad</t>
  </si>
  <si>
    <t>$2.00</t>
  </si>
  <si>
    <t>$5000000</t>
  </si>
  <si>
    <t>Mejorar, innovar y crecer</t>
  </si>
  <si>
    <t>Ingeniero de sistemas especialiste en gerencia estrategica de TI</t>
  </si>
  <si>
    <t>Jefersson</t>
  </si>
  <si>
    <t>Cardona cardona</t>
  </si>
  <si>
    <t>01/13/1992</t>
  </si>
  <si>
    <t>Jul 1, 2017 11:32:45 AM</t>
  </si>
  <si>
    <t>Jul 1, 2017 1:01:55 PM</t>
  </si>
  <si>
    <t>Aritex de Colombia</t>
  </si>
  <si>
    <t>aritex@aritexdecolombia.co</t>
  </si>
  <si>
    <t>cra 39 # 11-81</t>
  </si>
  <si>
    <t>www.aritex.com.co</t>
  </si>
  <si>
    <t>Produccion y comercializacion de Camisetas basicas y Polos. Prendas de Hombre y dama tipo casual</t>
  </si>
  <si>
    <t>Deseamos llegar al consumidor final por medio de un modelo de negocio de franquicias.</t>
  </si>
  <si>
    <t>Posicionando puntos de venta propios y franquicias</t>
  </si>
  <si>
    <t>Hombres y mujeres entre 18 y 50 años en todo colombia. El mercado actual es de 120 billones de pesos. Consideramos que en 5 años podriamos llegar a 100 mil millones en ventas anuales.</t>
  </si>
  <si>
    <t>Gef, punto Blanco, Pôsitex</t>
  </si>
  <si>
    <t>Nuestros productos utilizan materiales de mejor calidad y ofrecemos un servicio apoyado en herramientas tecnologicas que le permite a nuestros clientes tener interaccion con la marca y la administracion de los negocios.</t>
  </si>
  <si>
    <t>Producto fisico</t>
  </si>
  <si>
    <t>$5000</t>
  </si>
  <si>
    <t>$900,000,000.00</t>
  </si>
  <si>
    <t>Mexico</t>
  </si>
  <si>
    <t>Acompañamiento en la generación de nuevos modelos de negoicio</t>
  </si>
  <si>
    <t>Profesionales en areas administrativas y de manufactura con post-grados en finanzas y administración. Alto perfil innovador y creativo</t>
  </si>
  <si>
    <t>Harold Antonio</t>
  </si>
  <si>
    <t>Obando Duque</t>
  </si>
  <si>
    <t>gerencia.general@aritexdecolombia.co</t>
  </si>
  <si>
    <t>01/04/1981</t>
  </si>
  <si>
    <t>Franquicias con gran impacto social y economico</t>
  </si>
  <si>
    <t>Jul 2, 2017 11:11:52 AM</t>
  </si>
  <si>
    <t>Jul 2, 2017 12:20:25 PM</t>
  </si>
  <si>
    <t>www.tuyo.co  SAS</t>
  </si>
  <si>
    <t>quierelotuyo@gmail.com</t>
  </si>
  <si>
    <t>Calle  66  #  7 N 06</t>
  </si>
  <si>
    <t>http://surveygizmoresponseuploads.s3.amazonaws.com/fileuploads/330964/3446335/183-a94d7a2fdff9ecd93a300432cd4985a7_logo_tuyo2.png</t>
  </si>
  <si>
    <t>www.tuyo.co</t>
  </si>
  <si>
    <t>https://www.facebook.com/www.tuyo.co/?ref=settings</t>
  </si>
  <si>
    <t>Haciamos guantes,como Guantes alicia Ltda 2015, y ahora,como  www.tuyo.co SAS , ademas ,tambien fabricamos productos personalizados, y vendemos sin IVA</t>
  </si>
  <si>
    <t>Guantes para billar</t>
  </si>
  <si>
    <t>Generar exportaciones, pues tenemos un producto de talla  mundial</t>
  </si>
  <si>
    <t>A través de las redes sociales, y tratando de conseguir distribuidores en otros paises</t>
  </si>
  <si>
    <t>Los  negocios de billar, Llegar a los Billares en el exterior, y se aspira a vender 30 millones de pesos</t>
  </si>
  <si>
    <t>Son los distribuidores de articulos para billar,y dos competidores nacionales, uno en Medellin y otro en Bucaramanga</t>
  </si>
  <si>
    <t>Nuestros Guantes se diferencia de los demas porque los  hacemos estampados ful color , con el logo de cada cliente</t>
  </si>
  <si>
    <t>Las ventas son de contado</t>
  </si>
  <si>
    <t>10 dias</t>
  </si>
  <si>
    <t>$500</t>
  </si>
  <si>
    <t>0.001%</t>
  </si>
  <si>
    <t>$2,500,000.00</t>
  </si>
  <si>
    <t>Marketing</t>
  </si>
  <si>
    <t>Lograr exportar, porque tenemos un producto de talla mundial (a pesar de cambiar de razón social )</t>
  </si>
  <si>
    <t>Somos dos profesionales innovadores, con  la experiencia del mercado local, para aplicarla en países del exterior, con un factor a favor que es la experiencia y la innovación.</t>
  </si>
  <si>
    <t>Ortiz Salazar</t>
  </si>
  <si>
    <t>03/20/1959</t>
  </si>
  <si>
    <t>Fabricando Guantes Industriales</t>
  </si>
  <si>
    <t>Daniel Felipe</t>
  </si>
  <si>
    <t>Ortiz Lasprilla</t>
  </si>
  <si>
    <t>danielortiz1989@hotmail.com</t>
  </si>
  <si>
    <t>06/29/1989</t>
  </si>
  <si>
    <t>Daniel Felipe, me acompa#a en los dise#os que halla  lugar, pero su vinculacion no es del 100 %. Los operarios que tengo , los tengo y les pago por tarea realizada. y tercero, Guantes Alicia Ltda Evoluciono y por eso nacio  www.tuyo.co SAS</t>
  </si>
  <si>
    <t>Jul 2, 2017 11:49:57 AM</t>
  </si>
  <si>
    <t>Jul 2, 2017 2:36:23 PM</t>
  </si>
  <si>
    <t>Alta perspectiva</t>
  </si>
  <si>
    <t>andresyonda@altaperspectiva.com</t>
  </si>
  <si>
    <t>calle 66 No 1bis-60</t>
  </si>
  <si>
    <t>http://surveygizmoresponseuploads.s3.amazonaws.com/fileuploads/330964/3446335/43-0e3323d1aeebb547584a627a4a047bb6_LOGO_CON_ESLOGAN_%28R%29.jpg</t>
  </si>
  <si>
    <t>http://www.altaperspectiva.com/home/tab/1</t>
  </si>
  <si>
    <t>https://www.facebook.com/AltaPerspectivaInfo/ https://twitter.com/AltaPerspectiva https://www.instagram.com/altaperspectiva/?hl=es https://www.linkedin.com/in/altaperspectiva/</t>
  </si>
  <si>
    <t xml:space="preserve">Somos un modelo de aprendizaje y consultoría colaborativa empresarial  a través de una plataforma www.altaperspectiva.com para conectar personas expertas en temas empresariales y fortalecer el conocimiento y la actividad empresarial de los emprendedores y dueños de microempresas solucionando sus inquietudes de negocios y trabajando en proyectos de consultoría asequibles a este mercado. Ofrecemos servicios de consultoría en finanzas, mercadeo, publicidad, estratega, diseño y mejoramiento de procesos. Ofrecemos nuestros servicios de consultoría en paquetes de 10 horas satisfaciendo necesidades específicas que requiera el cliente. Actualmente contamos con una plataforma gratuita donde las personas puedan realizar sus preguntas empresariales para iniciar o sostener sus empresas y conectar con personas que tengan la experiencia o el conocimiento para dar solución a estas preguntas. De las preguntas nacen proyectos específicos de estas personas y es ahí donde ofrecemos nuestros servicios de consultoría. </t>
  </si>
  <si>
    <t>Start School of Y combinator y Start Up Universidad ICESI (en estos dos programas nos encontramos actualmente)</t>
  </si>
  <si>
    <t xml:space="preserve">El 66% de la población entre 18 y 64 años en Colombia tienen la iniciativa de emprender un negocio pero solo el 9% logra ser un empresario establecido de acuerdo al Monitoreo del emprendimiento globla 2017. El mayor problema es el acompañamiento en las etapas del proceso empresarial (ideación, start uo, crecimiento, consolidación y expansión). Los empresarios nacientes emprenden un negocio siendo toderos en las actividades empresariales y no cuentan con la asesoría de expertos. La consultoría tradicional se enfoca en la grandes empresas y no en los empresarios nacientes y dueños de micro empresas. Actualmente, se da solución a la preguntas empresariales preguntándoles a amigos y familiares pero no a expertos. </t>
  </si>
  <si>
    <t xml:space="preserve">Ofrecemos una plataforma virtual y gratuita donde conectamos a personas que quieren iniciar sus proyectos de emprendimiento o personas que quieran llevar su microempresa a otro nivel y que tengan necesidades empresariales puntuales para que personas que tenga el conocimiento empresarial o la experiencia puedan dar solución a estas preguntas. De esta manera, ofrecemos nuestros servicios de consultoría en los diferentes campos de las finanzas, mercadeo, diseño, procesos, logística y estrategia a precios muy asequibles para dar solución a las necesidades puntuales ofreciendo paquetes de 10 horas de consultoría que pueden ser distribuidas en los diferentes campos. </t>
  </si>
  <si>
    <t xml:space="preserve">Clientes actuales: Empresarios nacientes y Micro empresas en Cali. - Mercado potencial: Las Mipyme (micro, pequeñas y medianas empresas) del valle del cauca. En el Valle del Cauca se encuentran registradas 239.332 Microempresas - Ventas potenciales en tres años: 80 millones de pesos mensuales. </t>
  </si>
  <si>
    <t xml:space="preserve">Existen plataformas y compañías que ofrecen servicios o productos sustitutos o complementarios. En Colombia existen portales enfocados a noticias  acerca de negocios, los cuales manejan también medios impresos con una amplia cobertura nacional. (El tiempo, El espectador, Revisa Semana, Portafolio, Revista Dinero, La República, Actualícese, Degerencia). Las cámaras de comercio de cada ciudad ofrecen capacitaciones y asesorías virtuales y presenciales en diversos temas organizacionales.  Se realizó una exploración de las empresas de consultoría más reconocidas en Colombia, entre las cuales figuran firmas como SAP, Accenture Colombia, Ernst &amp; Young, Price Waterhouse asesores. Su foco está en las grandes compañías. </t>
  </si>
  <si>
    <t xml:space="preserve">La generación de respuestas a las preguntas de los emprendedores y empresarios será de forma personalizada, gratuita y abierta, es decir que todo el conocimiento sobre negocios que se genere estará disponible para cualquier persona en cualquier momento.  El primer objetivo es obtener  conocimiento masificado  que ayude a los empresarios y emprendedores a resolver inquietudes vitales en cualquiera de las etapas de su negocio. El modelo de aprendizaje colaborativo integrará también a profesionales, académicos y consultores independientes que quieren compartir su conocimiento y experiencias con los emprendedores y empresarios de nuestro país. Con el potencial de  la comunidad que se cree, se ofrecerá un modelo de consultoría que rompa los esquemas de la consultoría tradicional a precios muy asequibles. Nuestros servicios se diferencian de la competencia porque ofrecemos un modelo de aprendizaje gratuito y nuestros preciso son muy asequibles a este mercado ofreciendo paquetes de consultoría por horas que varía entre 30 mil y 60 mil pesos la hora de consultoría dependiendo del nivel de formación, experiencia e interacción en la plataforma.  </t>
  </si>
  <si>
    <t>Actualmente nuestro modelo de ingreso está por la venta directa de nuestros servicios de consultoría. Somo ocho personas multidisciplinarias y tenemos 20 clientes fijos entres emprendedores, microempresas y pymes. Ofrecemos nuestros servicios de consultoría por proyectos específicos para estos clientes. Nuestro modelo de ingresos se masificará conectando personas que estén dispuestas a ofrecer sus servicios de consultoría por medio de proyectos específicos y conectándolos con proyectos de emprendimiento, microempresas y pymes y obtener un porcentaje del costo por la intermediación. Asegurando el nivel del consultor y las satisfacción del cliente.</t>
  </si>
  <si>
    <t>Asesoría en planeación financiera</t>
  </si>
  <si>
    <t>-$36,000,000.00</t>
  </si>
  <si>
    <t>$165,000,000.00</t>
  </si>
  <si>
    <t xml:space="preserve">Consolidar nuestro modelo de negocio en el mercado contando con el apoyo intelectual de los asesores del programa Valle impacta y ampliar nuestra red de contactos profesionales para contar ya sea con apoyo financiero o estratégico. </t>
  </si>
  <si>
    <t>1. Andrés yonda - Ingeniro industrial - Universidad Icesi - 2014. 2. Óscar yonda - Ingeniero industrial y máster en finanzas - Universidad Icesi. 2014 3- Fernando Yonda, Maycol Yonda y Leydi Borrero - Diseñador Multimedial - Escuela de dibujo profesional. 2014 4. Jennifer Belalcázar - Ingeniera industrial - Universidad del valle - 2014 5. Angie Castiblanco y Daniela Hoyos - Mercadólogas - Universidad Icesi - 2017</t>
  </si>
  <si>
    <t>Yonda</t>
  </si>
  <si>
    <t>oscar@altaperspectiva.com</t>
  </si>
  <si>
    <t>andreyonda@altaperspectiva.com</t>
  </si>
  <si>
    <t>07/27/1991</t>
  </si>
  <si>
    <t>Fernando</t>
  </si>
  <si>
    <t>fernando@altaperspectiva.com</t>
  </si>
  <si>
    <t>01/14/1988</t>
  </si>
  <si>
    <t>Actualmente contamos con un mínimo producto viable y tenemos desarrollada nuestra primera funcionalidad que se enfoca en el aprendizaje colaborativo empresarial (plataforma de preguntas y respuestas empresariales). Estamos en un proceso de búsqueda de inversionistas para desarrollar la segunda fase que consiste en administrar los proyectos que surjan entre las empresas y consultores. Y este segundo semestre del 2017 realizaremos iteraciones con mercado potencial sobre nuestra primera funcionalidad de acuerdo a la filosofía Lean Start Up.</t>
  </si>
  <si>
    <t>ValleE - Cámara de Comercio de Cali/ Start School of Y combinator y Start Up Universidad ICESI (en estos dos programas nos encontramos actualmente)</t>
  </si>
  <si>
    <t>Jul 2, 2017 2:16:47 PM</t>
  </si>
  <si>
    <t>Jul 2, 2017 3:18:26 PM</t>
  </si>
  <si>
    <t>GLOBATELCO</t>
  </si>
  <si>
    <t>MSANCHEZ@GLOBATELCO.COM</t>
  </si>
  <si>
    <t>CALLE 42 #83-20</t>
  </si>
  <si>
    <t>Darien</t>
  </si>
  <si>
    <t>DARIEN</t>
  </si>
  <si>
    <t>www.globatelco.com</t>
  </si>
  <si>
    <t>NO</t>
  </si>
  <si>
    <t>Somos una empresa de telecomunicaciones dedicada a la prestación de soluciones de colectividad inalambrica vía microondas, orientada a satisfacer las necesidades de acceso a Internet en zonas rurales con cubrimiento a nivel regional VALLE DEL CAUCA Y CAUCA</t>
  </si>
  <si>
    <t>TELECOMUNICACIONES</t>
  </si>
  <si>
    <t>PREMIO INNOVA 2016 quedamos seleccionados en impacto social dentro de los cinco mejores.</t>
  </si>
  <si>
    <t xml:space="preserve">Acceso a Internet de forma rápida segura iconfiable con velocidades desde 2 megas hasta 50 megas </t>
  </si>
  <si>
    <t>Actualmente somos un proveedor de Internet de la región que cubrimos las necesidades sectoriales no satisfechos, ofrecemos un completo portafolio de soluciones, servicios productos con acceso a Internet de alta velocidad, estamos comprometidos en ser muy comprometidos en relación calidad-precio lo que nos garantiza clientes satisfechos.</t>
  </si>
  <si>
    <t>Nuestros principales clientes son Hogares en el campo, Pymes , resguardos indígenas y fincas de descanso. principalmente este cubrimientos son en zonas rurales del Valle del Cauca y Cauca.</t>
  </si>
  <si>
    <t>Pymes ISP.  EMPRESAS DE TELEFONÍA MOVIL. EN ALGUNOS LUGARES.</t>
  </si>
  <si>
    <t xml:space="preserve">Nos diferenciamos en el precio, velocidades,  tiempos de instalación y en respuesta al servicio técnico es personalizado e inmediato.  Canales redundantes. Torres instaladas en lugares estratégicos y somos dueños de las torres y equipos.  Nuestro personal es altamente calificado. Principalmente buscamos lugares donde los clientes mismos nos recomiendan y por lo general son lugares donde no conectividad de otros operadores.    </t>
  </si>
  <si>
    <t>Afiliaciones y pagos mensuales de Servicio. ventas directas de productos: cámaras, Router, diseños de zonas WIFI, e instalaciones de estos equipos. pagos mensuales de zona wifi. programaion de equipos a otras empresa ISP y pymes.</t>
  </si>
  <si>
    <t>Afiliciones</t>
  </si>
  <si>
    <t>Servicio tecnico</t>
  </si>
  <si>
    <t>$2,414,956.00</t>
  </si>
  <si>
    <t>Adquirir apoyo en áreas que nos falta fortalecer. Mantienen posiciones  esenciales para llevar una pequeña empresa exitosa.</t>
  </si>
  <si>
    <t xml:space="preserve">Mauren Sanchez Emprendedora por mas de 3 Años, Profesional en Docencia por mas de 12 años Experiencia en telecominicaciones 2 años Diplomados en Finanzas, contabilidad, Ventas, Mercadeo, Gerencia, Servicio al cliente.  Robeto GUZMAN Ingeneiro de sistemas y telematica experiencia en telecomunicaciones 15 años, </t>
  </si>
  <si>
    <t>Mauren</t>
  </si>
  <si>
    <t>Sanchez</t>
  </si>
  <si>
    <t>msanchez@globatelco.com</t>
  </si>
  <si>
    <t>05/23/1978</t>
  </si>
  <si>
    <t>Roberto</t>
  </si>
  <si>
    <t>Guzman</t>
  </si>
  <si>
    <t>rguzman@globatelco.com</t>
  </si>
  <si>
    <t>04/02/1977</t>
  </si>
  <si>
    <t>Redes sociales otras Instituciones</t>
  </si>
  <si>
    <t>Jul 2, 2017 4:26:22 PM</t>
  </si>
  <si>
    <t>Jul 3, 2017 10:21:58 PM</t>
  </si>
  <si>
    <t>carlaminatti@hotmail.com</t>
  </si>
  <si>
    <t>avenida 8 norte # 25-177</t>
  </si>
  <si>
    <t>carlaminatti.com</t>
  </si>
  <si>
    <t>instagram.com/carlaminatti facebook.com/carlaminatti instagram.com/sinestaciones</t>
  </si>
  <si>
    <t>Fabricación y comercialización de prendas de vestir femeninas (pret-a-porter) Actualmente tenemos dos marcas; Carla Minatti (CM) dirigida a mujeres mayores de 25 años, pertenecientes al estrato 5-6 y Sin Estaciones (SE)  dirigída a un mercado más juvenil. Contamos con un taller de producción propio que nos permite la personalización de las prendas para nuestras clientas. Además de la búsqueda constante de nuevas bases textiles, la estampación de telas con nuestros propios estampados hacen parte de nuestra diferenciación. Podemos decir que tenemos un estilo en CM y que nuestras prendas se reconocen.</t>
  </si>
  <si>
    <t xml:space="preserve">Carla Minatti ofrece a las mujeres colombianas la posibilidad de encontrar prendas que tienen la calidad (telas y confección) de una prenda de un diseñador a precios accequibles, sintiéndose con una pieza única y garantizándoles en palabras de nuestras clientas que "todo el mundo tuvo que ver con esta prenda en el evento" </t>
  </si>
  <si>
    <t>Carla Minatti está localizada a diferencia de las casas de moda en esta ciudad en un centro comercial con fácil acceso y facilidades de parqueo. Al contar con un taller propio tenemos la posibilidad de personalizar las prendas a nuestras clientas en telas, diseños y quizás lo más importante tallas. Para mejorar la experiencia contamos con un local de 100 mts cuadrados de los cuales estamos adecuando un mezzanine de 35 mts cuadrados como atelier para brindar una mejor experiencia a nuestras clientas en el tema de vestidos de fiestas y de novia incluyendo una sala vip, mostrarios de telas y un espacio más amplio para la toma de medidas.</t>
  </si>
  <si>
    <t>Carla Minatti está en el CC. Centenario, epicentro del oeste de cali. Nuestro mercado natural es la mujer mayor de 25 años estrato 5-6. Tenemos un mercado de clientas que llamamos estrato 8 que por nuestra cercanía con la tienda Silvia Tcherassi ven en nosotros un buen costo beneficio. Por tema de precios a diferencia de nuestras competidoras, somos una marca aspiracional para mujeres de estrato 4 y tenemos un filón en la confección de tallas más grandes, que muchas diseñadoras no cosen. En tres años queremos llegar a un mercado nacional e internacional participando en Colombia Moda y FW Panamá así como la apertura de dos nuevos puntos, en Cali y B/manga..</t>
  </si>
  <si>
    <t>Competencia directa tenemos diseñadoras con casa de moda como son Johanna Ortiz, Maria Elena Villamil, Andrés Otálora, Renata Lozano, Lina Herrera y Gina Murillo. También hay algunas marcas pret-a-porter sin casas de moda como Inmaculada, Padova y Pink Filosofy a las que pensamos atacar con nuestra nueva marca SIn Estaciones. Competencia Indirecta son todas aquellas tiendas de ropa "traída" como Urban Chic, Maram, BK entre otras.</t>
  </si>
  <si>
    <t>Lo más importante es el tema de la exclusividad en nuestras telas ya que nosotros mismos estampamos 15 mts de cada patrón lo cual nos permite ofrecer prendas únicas.Tenemos una disyuntiva bastante peculiar y es que somos sobrios en nuestros diseños (moldería) pero arriesgados en los colores. Parte de este colorido lo logramos con algodones traídos de Indonesia llamados batiks, las faldas en este material son nuestro producto más vendido gracias a sus llamativos estampados. Por último nos tomamos muy en serio la confección usando siempre técnicas de alta costura así sea para prendas sencillas para lo cual contamos con un taller propio y talleres satelites liderados por ex empleadas.</t>
  </si>
  <si>
    <t>El 85% proviene de las ventas de las tiendas en el CC. Centenario y el 10% de clientes mayoristas que tenemos en Neiva y Tuluá. El 5% restante de una tienda multimarca en el sur de Cali donde somos la primera empresa en ventas de ropa.</t>
  </si>
  <si>
    <t>Faldas largas</t>
  </si>
  <si>
    <t>$97500</t>
  </si>
  <si>
    <t>$53,129.00</t>
  </si>
  <si>
    <t>$19,000,000.00</t>
  </si>
  <si>
    <t>Constatar si el modelo de negocio así como las forma de crecer estipulada es la adecuada. Igualmente una ayuda en la consecusión de inversionistas.</t>
  </si>
  <si>
    <t>María Isabel Chalá: Ingeniera Industrial de la Universidad Javeriana de Cali y Diseñadora de Modas de la Fundación Academia de Dibujo Profesional en Cali. Fundó en el año 1994 la empresa ticket que llegó a tener 7 locales siendo un referente de ropa informal. Esta empresa es vendida en el año 2000. Funda igualmente Rescate Técnico una empresa dedicada a proveer elementos de rescate a instituciones de gobierno. Alberto José Herrera: Ingeniero Industrial de la Universidad de los Andes y MBA de la Universitat Politécnica de Catalunya. Trabajó en el área de mercadeo de varias empresas multinacionales siendo Wrigley la última de ellas donde se desempeñó en Barcelona como Gerente de grupo.</t>
  </si>
  <si>
    <t>Alberto José</t>
  </si>
  <si>
    <t>HerreraSacoto</t>
  </si>
  <si>
    <t>10/27/1970</t>
  </si>
  <si>
    <t>Chalá Velez</t>
  </si>
  <si>
    <t>mchala@hotmail.com</t>
  </si>
  <si>
    <t>09/23/1970</t>
  </si>
  <si>
    <t>Hemos apostado fuertemente este año por incrementar las ventas y poder atender un mercado desatendido como el de los vestidos. Igualmente con nuestra nueva marca Sin Estaciones esperamos ingresos adicionales sin inversión en más personal ya que su sistema de confección es más sencillo y no neesita talleres con alta calidad de confección.</t>
  </si>
  <si>
    <t>Jul 2, 2017 7:03:06 PM</t>
  </si>
  <si>
    <t>Jul 2, 2017 11:53:52 PM</t>
  </si>
  <si>
    <t>AMARANTE BY DANIELA PEDROZA</t>
  </si>
  <si>
    <t>amarantestore@gmail.com</t>
  </si>
  <si>
    <t>Cra 65 C # 13 F 37</t>
  </si>
  <si>
    <t>http://surveygizmoresponseuploads.s3.amazonaws.com/fileuploads/330964/3446335/143-a505f696991bb3decd99a305f3236c3c_amarante.jpg</t>
  </si>
  <si>
    <t>http://amarantestore.com.co/</t>
  </si>
  <si>
    <t>https://www.facebook.com/amarantestore/ https://www.instagram.com/amarantestore/</t>
  </si>
  <si>
    <t>AMARANTE BY DANIELA PEDROZA, empresa colombiana situada en la ciudad de Cali, dedicada al diseño, producción y comercialización de calzado y marroquinería. AMARANTE está dirigido a mujeres con estilo, mujeres a la moda que les gusta vestir bien y usar últimas tendencias de productos en cuero. Próximamente AMARANTE BY DANIELA PEDROZA cambiara la razón social a AMARANTE STORE SAS, conservando las mismas actividades, bajo esta razón social se creara la marca ARENELLA STORE SAS de prendas para vestir femeninas de vestidos de baño, confección de  productos y accesorios en telas. PRODCUTOS: prendas de vestir, todo tipo de calzado y accesorios para mujer en cuero con variedad de materiales innovadores con altos estándares de calidad. SERVICIOS: ventas al detal, media docena, docena y al por mayor de productos de moda. Diseños personalizados, exclusividad de productos para cada cliente que lo desea; innovación en calidad y diseño; fabricación sobre medidas; calidad de insumos, mano de obra y producto terminado.</t>
  </si>
  <si>
    <t>Diseño, producción y comercialización de prendas para vestir</t>
  </si>
  <si>
    <t>Capital semilla-Sena Fondo emprender</t>
  </si>
  <si>
    <t>Oportunidad de negocio: brindar exclusividad en los productos AMARANTE haciéndolos únicos en factores como diseño, calidad, materia prima y mano de obra con tecnología de punta. Actualización continúa de tendencias de moda. Sobre medidas para las clientas que lo deseen. Manejo de exclusividad en diseño para los productos de cada cliente y exclusividad en materiales, ya que como empresa podemos estampar, solicitar y obtener materia prima personalizada. Innovación en calidad y en diseño, obteniendo productos de larga vida y de alto impacto, y así no competir con precios y con los productos chinos de mala calidad. Necesidad en el mercado: carencia de productos de óptima calidad, comodidad, prendas de vestir a la medida y manejo de exclusividad con diseños personalizados.</t>
  </si>
  <si>
    <t>AMARANTE complementa el vestuario femenino con elegancia y distinción, ofreciendo productos de calidad; satisfaciendo las necesidades de las potenciales clientas que quieren estar a la moda y sentirse cómodas, fomentando en ellas la cultura del buen vestir a través de un continuo desarrollo e innovación en diseño. AMARANTE maneja sobre medidas para las clientas que lo desean. AMARANTE maneja exclusividad en diseño para los productos de cada cliente y exclusividad en materiales, ya que como empresa diseñamos, estampamos, solicitamos y obtenemos materia prima personalizada; dándole así, exclusividad a los clientes actuales y a los futuros compradores como boutiques y grandes superficies de moda sobre uno o varios productos.</t>
  </si>
  <si>
    <t>Clientes actuales: ubicadas en las comunas 2, 17 y 22 de Cali, se justifica con base de las características del producto (calidad, exclusividad y diseño); el perfil del consumidor se caracteriza por ser mujeres con poder adquisitivo ya sean universitarias, profesionales, ejecutivas y contemporáneas que por el rol profesional y laboral necesitan sentirse cómodas y estar a la moda, reconociendo el valor de la exclusividad y comodidad en las prendas de vestir que usan en el día a día. Mercado potencial en próximos años: ciudades principales de Colombia, y países como Chile, México y Estados Unidos; conservando el mismo perfil de los clientes actuales; este mercado potencial representaría un total de 17.688 pares de zapatos vendidos al año.</t>
  </si>
  <si>
    <t>La competencia directa de AMARANTE son boutiques ubicadas en Cali como: Magara Shoes and Accesories; Natalia Ochoa; Shoe Lovers Club, estas marcas ofrecen calzado y accesorios en cuero.   Las grandes marcas como: Velez y otras, son competencia indirecta de AMARANTE, estas grandes marcas están posicionadas en el mercado y llevan una trayectoria de muchos años de experiencia y posicionamiento, por esta razón compiten indirectamente; además que los productos que ofrecen son masivos, es decir en muchas cantidades lo cual se desenfoca del servicio que ofrece AMARANTE como la exclusividad, pero en cuanto producto compiten en calidad y diseño.</t>
  </si>
  <si>
    <t>-AMARANTE cuenta con productos en cuero, con innovación en diseño y alta calidad, aplicando procesos técnicos de producción para obtener resultados de confort, con lo cual los productos serán cómodos para el uso cotidiano y para las diferentes actividades del día a día. -Dos colecciones en el años, lo cual serán  acordes a las tendencias de moda  establecidas en la feria más importante del sector cuero, calzado y marroquinería IFLIS+EICI llevada a cabo en Bogotá dos veces al año por ACICAM. -Calzado sobre medida, calzado a las medidas de los pies de la clienta. -Pedidos exclusivos de productos personalizados según el material y color que el cliente escoja. -Control de calidad en los productos, con garantía por defectos de fábrica, larga vida del producto. -Exclusividad sacando pocas cantidades de cada referencia.</t>
  </si>
  <si>
    <t xml:space="preserve">-Ventas directas - Voz a voz. -Ventas por internet. -IFLS+EICI Feria nacional mas importante de Cuero Calzado y Marroquinería, en Corferias - Bogotá, llevada a cabo en Febrero y Agosto. -Ruedas de Negocio. -Ferias de emprendimiento. -Ventas en tiendas multimarcas. -Ventas en diferentes tiendas por concepto de consignación. -Próximamente (corto plazo): Punto de venta. -Próximamente (mediano plazo): Explorar mercados internacionales.  </t>
  </si>
  <si>
    <t>Tenis en cuero</t>
  </si>
  <si>
    <t>Baja 10% de 100%</t>
  </si>
  <si>
    <t>Muy baja 5% de 100%</t>
  </si>
  <si>
    <t>-$1,000,000.00</t>
  </si>
  <si>
    <t>$81,355,572.00</t>
  </si>
  <si>
    <t>Aprender y tener una actitud dispuesta para cambios positivos. Mejorar y crecer en todos los sentidos.</t>
  </si>
  <si>
    <t>AMARANTE está conformado por Daniela Pedroza, propietaria del establecimiento y profesional en Diseño de Vestuario. AMARANTE como empresa trabaja con un equipo idóneo con altos estándares de calidad. Yo Daniela Pedroza recibo asesorías personalizadas de profesionales en gestión y comercio exterior.  A través del CAPITAL SEMILLA del Sena-Fondo emprender, estoy actualmente organizando mi empresa en cada área y gracias a eso cuento con un profesional en  la parte contable, un asesor de ventas, un auxiliar de diseño y yo que soy la dueña, encargada de toda la parte del diseño. Soy Diseñadora de Vestuario de la universidad de San Buenaventura Cali, graduada el 27 de agosto de 2015, emprendedora y propietaria del establecimiento "Amarante by Daniela Pedroza". AMARANTE STORE SAS esta actualmente en el proceso de constitución.</t>
  </si>
  <si>
    <t>DANIELA</t>
  </si>
  <si>
    <t>PEDROZA AMEZQUITA</t>
  </si>
  <si>
    <t>amarantebydanielapedroza@gmail.com</t>
  </si>
  <si>
    <t>04/25/1991</t>
  </si>
  <si>
    <t>DISEÑO</t>
  </si>
  <si>
    <t>CAPITAL SEMILLA - SENA FONDO EMPRENDER</t>
  </si>
  <si>
    <t>Este proyecto está orientado en el fortalecimiento y posicionamiento en el mercado de “Amarante by Daniela Pedroza”, próximamente AMARANTE STORE SAS Actualmente la empresa esta en proceso de organización ya que yo, Daniela Pedroza como emprendedora gane capital semilla del Sena - fondo emprender en este año 2017. La empresa esta en proceso de crecimiento y actualmente se encuentra en etapa de producción.</t>
  </si>
  <si>
    <t>Jul 3, 2017 3:09:59 PM</t>
  </si>
  <si>
    <t>Jul 3, 2017 5:20:25 PM</t>
  </si>
  <si>
    <t>Soluciones Urbanas motos</t>
  </si>
  <si>
    <t>solucionesurbanasmotos@gmail.com</t>
  </si>
  <si>
    <t>Cra 15 #58-44</t>
  </si>
  <si>
    <t>http://surveygizmoresponseuploads.s3.amazonaws.com/fileuploads/330964/3446335/43-97391b561b9aa9f5288d2e5b7315f368_Soluciones_Urbanas-01.jpg</t>
  </si>
  <si>
    <t>https://solucionesurbanasmotos.com/</t>
  </si>
  <si>
    <t>Facebook e instagram: @solucionesurbanasmotos</t>
  </si>
  <si>
    <t xml:space="preserve">Soluciones urbanas es  una compañía innovadora y comercializadora de repuestos para motocicletas de 2 y 4 T. Estamos comprometidos a brindar una experiencia única en este sector gracias a nuestras estrategias de marketing, productos  y servicios únicos  en el mercado para todas las personas amantes y usuarias de motocicletas gracias a nuestro portafolio de servicios con sus línea de repuestos, elefantes, servicio preventivo y accesorios.  •	Línea de repuestos: Esta línea comprende la reventa de repuestos para motocicletas de 2 y 4 T, dentro de esta línea se pueden encontrar productos de buena rotación para las motocicletas como bandas, llantas, bombillas, bandas, filtros, rodamientos, aceites, lubricantes entre otros. •	Línea elefantes: Esta línea comprende la innovación "elefante para motocicletas" con o sin rodamiento, los cuales son una herramienta de arrastre que le permite al motociclista seguir andando normalmente en su moto largas distancias una vez haya sufrido un pinchazo.  •	Servicio preventivo: servicio de revisión  y mantenimiento preventivo de la motocicletaimprevistos. •	Línea de accesorios: Esta línea esta comprendida por todos los artículos disponibles para darle valor a la moto, embellecerla, personalizarla, aparte soluciones urbanas apostara a posicionar su marca con calcomanías, camisas o buzos.  </t>
  </si>
  <si>
    <t>Comercio de partes, piezas y accesorios para vehículos automotores</t>
  </si>
  <si>
    <t xml:space="preserve">Actualmente el mercado en el cual nos encontramos esta muy atrasado en temas del siglo actual como marketing, marketing digital, servicio al cliente e innovación, pues se sigue prestando un mal servicio al cliente, no se han preocupado por brindarle un espacio al cliente donde este pueda sentirse cómodo, tranquilo y seguro, sumado al mal trato recibido en algunos establecimientos. Por esa razón nuestra propuesta de valor va encaminada en brindar una experiencia, desde el servicio al cliente, ambientación, productos innovadores, sala de espera y marketing digital. </t>
  </si>
  <si>
    <t xml:space="preserve">. La empresa acompaña su oferta de valor con un servicio de asesoría donde al cliente se le ofrece alternativas y se le ayuda a determinar las caracterizas de su pedido de principio a fin dependiendo su necesidad.   2. nuestra línea elefante revolucionara el mercado por su carácter innovador 3. estrategias de marketing digital, sensorial en el punto de venta, servicios.  4. variedad de productos gracias a nuestro amplio portafolio de servicios  5. Línea de ropa con nuestra marca lo cual nos posicionara y nos relacionara con nuestro cliente.  6. nuestro club soluciones urbanas donde nuestro cliente encontrara experiencias únicas, además de relacionarnos 7. políticas de servicio que nos permitirán mejorar constantemente y brindar el mejor servicio y experiencia posible </t>
  </si>
  <si>
    <t xml:space="preserve">Nuestros clientes actuales son las personas &gt;(hombre y mujer) que tienen una motocicleta de cilindraje medio  en la ciudad de santiago de cali, con edades entre los 24 y 48 años. Nuestras ventas potenciales aumentan a medida el elefante se introduzca al mercado, se estiman ventas sobre los $160.000.000 </t>
  </si>
  <si>
    <t>Competencia directa los almacenes comercializadores de repuestos y accesorios para motocicleta y centro autorizados por las marcas ensambladoras.</t>
  </si>
  <si>
    <t>La presentación de los mismos en nuestras instalaciones, pues gracias a nuestra ambientación las personas se sienten en un lugar diferente, ej: los cascos son expuestos en colmenas de madera lo cual los expone con un plus.</t>
  </si>
  <si>
    <t>Por venta directa.</t>
  </si>
  <si>
    <t>Impermeables, servicio y productos de mantenimiento.</t>
  </si>
  <si>
    <t>$80000</t>
  </si>
  <si>
    <t>$1,500,000.00</t>
  </si>
  <si>
    <t>$165.50</t>
  </si>
  <si>
    <t>$264.38</t>
  </si>
  <si>
    <t>-$5.51</t>
  </si>
  <si>
    <t>$22.50</t>
  </si>
  <si>
    <t xml:space="preserve">altas, esperamos que mediante la persona encomendada podamos aportar valor a la compañía y propuesta de valor, mediante los conocimientos adquiridos y aplicados. </t>
  </si>
  <si>
    <t>Administrador de empresas, joven, proactivo, con capacidad de liderazgo y muy humano. Cuento con conocimientos y experiencia en el área de social media, neuromarketing y mercadeo,  todos estos aprendidos por mi cuenta empíricamente, pues me apasiona el tema. Nuestro equipo cuenta con un perfil similar, donde prima la hermandad y trabajo en equipo, aparte de contar con las competencias para prestar el servicio a los motociclistas.</t>
  </si>
  <si>
    <t>Jorge Luis</t>
  </si>
  <si>
    <t>Orejuela Preciado</t>
  </si>
  <si>
    <t>jorgecali77@hotmail.com</t>
  </si>
  <si>
    <t>11/27/1992</t>
  </si>
  <si>
    <t>2, en proyectos de menor envergadura.</t>
  </si>
  <si>
    <t>Jorge Enrique</t>
  </si>
  <si>
    <t>Orejuela</t>
  </si>
  <si>
    <t>enriqueorejuela@yahoo.es</t>
  </si>
  <si>
    <t>04/15/1964</t>
  </si>
  <si>
    <t>x</t>
  </si>
  <si>
    <t>07/04/2017</t>
  </si>
  <si>
    <t>Jul 3, 2017 5:21:26 PM</t>
  </si>
  <si>
    <t>Jul 3, 2017 7:50:56 PM</t>
  </si>
  <si>
    <t>rymfactory@gmail.com</t>
  </si>
  <si>
    <t>CRA 6 # 13 - 83</t>
  </si>
  <si>
    <t>http://surveygizmoresponseuploads.s3.amazonaws.com/fileuploads/330964/3446335/119-c47834bf74b60340e4413a4c2d4e185a_RYM_FACTORY.jpg</t>
  </si>
  <si>
    <t>https://www.facebook.com/rymfactory/</t>
  </si>
  <si>
    <t xml:space="preserve">Nuestra principal actividad es la manufactura; confección de prendas de vestir.  Otra  actividad principal es la venta al por mayor y al detal  de nuestros productos. Al tener nuestra planta con la más alta tecnología como lo es el pulpo automático, sublimadora en rollo, bordadora, corte láser, troquel para aplique en repujado, prestamos todos estos servicios. </t>
  </si>
  <si>
    <t>Consorcios de exportacion auditado por la ONUDI</t>
  </si>
  <si>
    <t xml:space="preserve">Nuestra empresa está en la capacidad de producir 20.000 prendas diarias. Sin embargo, queremos posicionar nuestra empresa en el mercado. Contamos con toda la infraestructura necesaria para poder ser muy competitivos en términos de tiempo y calidad. La falla que denotamos es que nuestra empresa esta subutilizada, requerimos muchos más clientes, para poder utilizar todas las maquinas que tenemos al 100%.  Queremos por otro lado, incentivar la parte social en nuestra región si en la empresa crecemos todos crecemos; en términos de empleo. La oportunidad principal es la exportación. Hemos estado en varias capacitaciones con Procolombia, con la Onudi.  Queremos que la confección Vallecaucana llegue al exterior, porque podemos competir con el mercado.  </t>
  </si>
  <si>
    <t xml:space="preserve">Podemos solucionar este problema, posicionando nuestra empresa en el mercado Colombiano, con el fin de buscar muchos más clientes y que nos conozcan. Otra solución es adaptar nuestra empresa para la exportación. Con todos los requisitos legales para que se lleve a cabo.  Queremos asesoramiento en todos estos aspectos, porque sabemos que nuestra empresa tiene alto crecimiento e innovación. </t>
  </si>
  <si>
    <t xml:space="preserve"> Queremos llegar primero al mercado de chile, y ecuador. Tenemos varios prospectos de clientes en estos mercados. Han idos clientes a nuestro almacén de estos países, a comprar y ha gustado muchísimo.  Nuestros clientes actuales son almacenes mayoristas de las ciudades como Bogotá, Bucaramanga, Cartagena, Barranquilla, Cúcuta, Pereira, entre otras. Sin embargo queremos llegar a muchas mas ciudades, que utilicen todos nuestros servicios </t>
  </si>
  <si>
    <t>Nuestros principales competidores son los que están en el sector de la confección de prendas de vestir como blusas. Las blusas es nuestro principal producto. La competencia la vemos en términos de precio, no de innovación, consideramos que en innovación-diseño ganamos. Tenemos un muy buen equipo de diseño y todos los elementos necesarios para poder generar prendas diferentes. Sin embargo muchos clientes se van por precio y nosotros para competir con precio tenemos que fabricar prendas de más baja calidad, tela más económica, piedras más económicas apliques etc. Lo cual no iría con nuestra estrategia.</t>
  </si>
  <si>
    <t>Nuestros productos se diferencian de la competencia, por la INNOVACIÓN. Cada uno de nuestras prendas es diferente a la del mercado. Inventamos cosas únicas, no nos gusta la copia; sin embargo si nos adaptamos a la tendencia del mercado, o lo que llamamos la moda rápida. Es plasmar lo que está de moda, pero de diferente forma. No es el mismo corte que utilizan las grandes marcas de ropa, es inventarse nuestro propio estilo. Es por ello que nuestra empresa se diferencia. Otro factor es la tecnología, tenemos mucha inversión en máquinas para hacer cada día cosas raras, desde el aplique que cambia de color con la temperatura hasta lo más raro que se pueda encontrar en el mercado. Mantenemos a la vanguardia con lo último en tecnología, en aplique, en parche. Lo que da un gran valor agregado el tener algo que nadie más tiene.  Y lo más importante que amamos lo que hacemos, ese es nuestro lema fundamental.</t>
  </si>
  <si>
    <t xml:space="preserve">El modelo de ingresos de la empresa es venta directa.  Los ingresos recibidos de las ventas en los dos puntos de ventas, así como también de los pedidos por medio de redes sociales. Otros ingresos provienen del préstamo de servicios a otras empresas, como lo son sublimación, estampación, corte laser, bordado etc. </t>
  </si>
  <si>
    <t>BLUSAS</t>
  </si>
  <si>
    <t>$12000</t>
  </si>
  <si>
    <t>$109,336,821.00</t>
  </si>
  <si>
    <t>$400,000,000.00</t>
  </si>
  <si>
    <t xml:space="preserve">Nuestras expectativas son grandísimas; básicamente que nos brinden un asesoramiento en los campos anteriormente mencionados; lo que nos falta eso básicamente. Una organización en base a una planeación estratetiga con ayuda de valle impacta, lo podemos lograr. Queremos que nuestra región crezca, en términos de empleabilidad, nuestra empresa puede generar mucho empleo, pero necesitamos primero tener una buena proyección de producción. </t>
  </si>
  <si>
    <t xml:space="preserve">Mi equipo emprendedor está conformado por mí, que soy el dueño de la empresa. Llevo más de 30 años en el comercio. Conozco muy bien de esto. Me instruyo, asistiendo a las ferias, a los países a las macro ruedas. Para conocer todo lo nuevo en moda, en innovación y tecnología. Yo aporto a mi equipo emprendedor a la experiencia, pues soy empírico. La otra integrante es mi sobrina, a punto de graduarse de administración de empresas, ella es que asiste a todas las capacitaciones prestadas por la cámara de comercio y procolombia. Actualmente está llevando a cabo el proceso de exportación, haciendo lo de la investigación de mercados y todo lo relacionado con este tema. El tercer integrante es mi hermano, quien es el financiero de la empresa. Su profesión es contador,  y nos apoya mucho el tema de costos.  Todos nos apoyamos de las demás personas de la empresa, contamos con un gran departamento de diseño que nos aportan ideas muy creativas cada día para hacer siempre algo diferente.  Estamos dispuestos asumir retos todos los días y queremos que nuestra región salga adelante y se reconozca por sus emprendedores.  Queremos que nuestra región prospere.  </t>
  </si>
  <si>
    <t>Jaime</t>
  </si>
  <si>
    <t>Giraldo</t>
  </si>
  <si>
    <t>10/08/2017</t>
  </si>
  <si>
    <t>estudiante064@gmail.com</t>
  </si>
  <si>
    <t>07/21/1995</t>
  </si>
  <si>
    <t>asecontrib@gmail.com</t>
  </si>
  <si>
    <t>02/28/1970</t>
  </si>
  <si>
    <t xml:space="preserve">TENEMOS TODAS LAS GANAS DE PARTICIPAR EN ESTA GRAN OPORTUNIDAD, QUEREMOS QUE SE CONOZCA NUESTRA EMPRESA Y QUE CON TODO EL ACOMPAÑAMIENTO DE VALLE IMPACTA; PONGA SU GRANITO DE ARENA PARA EL MEJORAMIENTO DE NUESTRA REGIÓN. </t>
  </si>
  <si>
    <t>voz a voz</t>
  </si>
  <si>
    <t>Jul 3, 2017 8:17:02 PM</t>
  </si>
  <si>
    <t>Jul 3, 2017 9:32:41 PM</t>
  </si>
  <si>
    <t>Correcaninos</t>
  </si>
  <si>
    <t>corre-caninos@hotmail.com</t>
  </si>
  <si>
    <t>finca Naturalia, vereda el faro</t>
  </si>
  <si>
    <t>http://surveygizmoresponseuploads.s3.amazonaws.com/fileuploads/330964/3446335/143-80f0bdc8008a35974077e08863c6d759_1000314_578703138842592_1060354846_n.jpg</t>
  </si>
  <si>
    <t>www.corre-caninos.com</t>
  </si>
  <si>
    <t>1. https://www.facebook.com/search/top/?q=corre%20caninos  2. https://www.youtube.com/channel/UC2w6Sg5vDH4YX8coNGAtH0A  3. instagram: @Correcaninos 4. https://twitter.com/CorreCaninos1</t>
  </si>
  <si>
    <t>Correcaninos es un Colegio y Hotel Canino. Ofrecemos servicio de Entrenamiento caninos, Hospedaje canino y Pasadias caninos.</t>
  </si>
  <si>
    <t>Recreacion Canina</t>
  </si>
  <si>
    <t>nuestra oportunidad de negocio, es el brindarle a la comunidad propietario de mascotas caninas un espacio campestre donde puedan divertirse y estar bien. nuestro problema, el poder quitar el cliche de que las guarderias caninas son malas con las mascotas.</t>
  </si>
  <si>
    <t xml:space="preserve">nuestro problema lo solucionamos creando conciencia de que somos excelente en nuestro trabajo, mediante videos y fotos damos testigo de que nuestro servicio es siempre la diversion y libertad de las mascotas. creando relacion tu a tu con el cliente, </t>
  </si>
  <si>
    <t>Nuestro mercado es todo aquel ciudadano propietario de mascota canina. Mercado potencial que ha venido creciendo enormemente en los ultimos anos. crecer constantemente en nuestras instalaciones para pasar de 70 perros a unos 150 en 3 anos. con unas ventas de unos 30 millones a 3 anos.</t>
  </si>
  <si>
    <t>Nuestra competencia directa seria las guarderias caninas existentes como macannes o villacanes. de manerda indirecta tenemos los paseadores, que ofrecen un servicio muy minimo con respecto al nuestro pero que han cogido auge en la sociedad</t>
  </si>
  <si>
    <t>En Correcaninos nos diferenciamos de nuestra compretencia al ser los unicos que contamos con instalaciones 100% campestres, con nuestro servicio al cliente y nuestro trato hacia los porpietarios y hacia las mascotas.</t>
  </si>
  <si>
    <t>Los ingresos en Correcaninos son afiliaciones en la parte de colegio, cada mascota esta en un plan mensual y son ventas fijas. en la parte de Hotel la venta es por el servicio y se hace de acuerdo a la temporada de vacaciones o festivos y se paga al instante.</t>
  </si>
  <si>
    <t>Colegio o Pasadias</t>
  </si>
  <si>
    <t>$68,760,000.00</t>
  </si>
  <si>
    <t>$5,154,000.00</t>
  </si>
  <si>
    <t xml:space="preserve">Poder generar emprendimiento en la region a traves de nuevo empleos, hacer muy viable este modelo de negocio y que la empresa sea reconocida dentro del segmento de cuidado Canino. </t>
  </si>
  <si>
    <t>Nuestro Equipo emprendedor cuenta con con un personal calificado en nivel universitario y constantemente de seminarios en conductas caninas. con una experiencia ya de casi 5 anos en el mercado, manejamos un amor condicional por las mascotas y por nuestro trabajo. Responsables, con motivacion emprendedora cada dia. manejamos siempre las ganas de salir adelante mediante nuestro buen trabajo y nuestra pasion por crecer y hacer las cosas bien. Participamos constantemente en actividades de nuestro sector y nos involucramos siempre en la comunidad para fomentar ideas y desarrollar acciones que vayan en pro de la region. somos un equipo que se esmera por crear una marca que sea recordada en la comunidad por su buen servicio a la comunidad</t>
  </si>
  <si>
    <t>andrea</t>
  </si>
  <si>
    <t>hormaza puente</t>
  </si>
  <si>
    <t>andyhormaza@gmail.com</t>
  </si>
  <si>
    <t>10/30/1986</t>
  </si>
  <si>
    <t>Hector Mario</t>
  </si>
  <si>
    <t>Agredo Bejarano</t>
  </si>
  <si>
    <t>hectorma18@hotmail.com</t>
  </si>
  <si>
    <t>06/10/1983</t>
  </si>
  <si>
    <t>referencia</t>
  </si>
  <si>
    <t>Jul 3, 2017 9:20:17 PM</t>
  </si>
  <si>
    <t>Jul 3, 2017 10:19:11 PM</t>
  </si>
  <si>
    <t>CRS DISEÑO Y TECNOLOGÍA S.A.S</t>
  </si>
  <si>
    <t>carlos.rojas@crscompany.co</t>
  </si>
  <si>
    <t>Cra 26 M1 # 56 A 23</t>
  </si>
  <si>
    <t>http://crscompany.co/</t>
  </si>
  <si>
    <t>https://www.facebook.com/carlos.rojas.crscompany/</t>
  </si>
  <si>
    <t xml:space="preserve">CRS DISEÑO Y TECNOLOGÍA S.A.S, es una empresa que como objetivo  principal tiene el desarrollo de servicios y tecnologías enfocados a la optimización de procesos industriales  amigables con el medio ambiente. </t>
  </si>
  <si>
    <t>servicios de ingenieria, diseño y desarrollo de soluciones sostenibles para la industria</t>
  </si>
  <si>
    <t>Actualmente los residuos plásticos generan problemáticas como la contaminación ambiental debido a los grandes periodos para degradación de estos materiales y el volumen que ocupan.</t>
  </si>
  <si>
    <t>Empelando las mejores tecnologías disponibles, se realiza una sinergia que nos permite trasformar estos residuos en materias primas que podemos implementar en el desarrollo de productos y energías limpias, minimizando el impacto al medio ambiente y generando una fuente de ingresos.</t>
  </si>
  <si>
    <t>Los clientes potenciales para este tipo de desarrollo son empresas a las que en lugar de utilizar fuentes no renovables y naturales para productos, se puede reemplazar por  materia prima a base de plásticos y a las empresas que ya utilizan teste para producción.</t>
  </si>
  <si>
    <t>Los mayores competidores son las empresas productoras de polímeros, que ofrecen materias primas a las diversas industrias.</t>
  </si>
  <si>
    <t>La diferencia en comparación con la competencia, es el impacto positivo y el volumen generado gracias al proceso diseñado por CRS DISEÑO Y TECNOLOGIA S.A.S, para la trasformación y el máximo aprovechamiento de residuos para generar materias primas sustentables.</t>
  </si>
  <si>
    <t xml:space="preserve">La monetización de nuestro modelo de negocio, se basa en las ventas de materias primas a clientes potenciales, en crecimiento y nuevas empresas que tengan el objetivo de reducir impacto ambiental. </t>
  </si>
  <si>
    <t>diseño y desarrollo de energías renovables.</t>
  </si>
  <si>
    <t>$8,500,000.00</t>
  </si>
  <si>
    <t>aprovechamiento al máximo del conocimiento   través del programa para re-potenciar nuestro modelo de negocio.</t>
  </si>
  <si>
    <t>Nuestro equipo emprendedor se compone de tres aspectos fundamentales para la fortaleza de nuestro modelo de negocio, que son : organización, investigación e innovación y pasión y perseverancia.</t>
  </si>
  <si>
    <t>Rojas Saenz</t>
  </si>
  <si>
    <t>07/08/1992</t>
  </si>
  <si>
    <t>Susana</t>
  </si>
  <si>
    <t>Salamanca Caicedo</t>
  </si>
  <si>
    <t>susana.salamanca@crscompany.co</t>
  </si>
  <si>
    <t>04/08/1993</t>
  </si>
  <si>
    <t>Paola Andrea</t>
  </si>
  <si>
    <t>Holguin Caicedo</t>
  </si>
  <si>
    <t>paola.holguin@crscompany.co</t>
  </si>
  <si>
    <t>03/12/1982</t>
  </si>
  <si>
    <t>Modelo de negocio con gran potencial y aspiraciones de expansión internacional.</t>
  </si>
  <si>
    <t>Jul 4, 2017 1:53:19 PM</t>
  </si>
  <si>
    <t>Jul 4, 2017 3:05:02 PM</t>
  </si>
  <si>
    <t>distribuidora de aseo super ya!</t>
  </si>
  <si>
    <t>paulacruz.superya@gmail.com</t>
  </si>
  <si>
    <t>cll 33 f 24 b 09</t>
  </si>
  <si>
    <t>http://surveygizmoresponseuploads.s3.amazonaws.com/fileuploads/330964/3446335/43-58ef844ab4cbf0e3d3a2759c4120d6f1_etiquetas_22x10_solo_dise%C3%B1o_verde.png</t>
  </si>
  <si>
    <t>fabricamos y comercializamos productos de aseo como: ambientador, límpido,detergente etc y insecticida para todo tipo de plagas: cucarachas, zancudos, hormigas etc a clientes de hogares y establecimientos comerciales , productos de calidad a un precio justo con facilidades de pago  nuestro modelo de negocio es la cartera tenemos muchos clientes a los cuales les dejamos montos bajos de 20.000 a 50.000 pesos que puedan cancelar en 30 dias dos quincenas y cuando terminan de cancelar nuevamente necesitan productos y comienza el ciclo , las ventas se realizan por telemercadeo o por visita a los clientes. lo principal es mantener a el cliente en el ciclo constantemente al ser los productos de gran calidad nuestro servicio oportuno y los productos de uso indispensable se logra esto.  con nosotros trabajan medio tiempo estudiantes de carreras y amas de casa que realizan la actividad de forma regular para generar ingresos que en ningún otro lado le están dando la oportunidad. nuestra recolección de cartera es del 95 %.</t>
  </si>
  <si>
    <t>comercio al por menos de productos de aseo</t>
  </si>
  <si>
    <t>empresas emergentes</t>
  </si>
  <si>
    <t>buscamos satisfacer la necesidad de limpieza e higiene en hogares y establecimientos comerciales que apenas abren sus puertas , algunos clintes no tiene el dinero de forma inmediata o el tiempo para desplazarse a realizar la compra incluso no se han dado cuenta que ya les hace falta alguno de los productos de aseo y ahi es donde nosotros llegamos.</t>
  </si>
  <si>
    <t>ofreciéndole una alternativa diferente para adquirir los productos de limpieza ya que las personas a las que vamos dirigidos no cuenta con el dinero de forma inmediata , el tiempo para realizar la comprar o es una excelente opción para negocios pequeños que están empezando a abrir sus puertas poder adquirir y pagar estos productos en un plazo determinado. somos los primeros en saber que ya hace falta algo en sus casas y los primeros en llegar para poder suplir esa necesidad los mejores en el manejo del cliente para que este pueda mantener siempre en el ciclo.</t>
  </si>
  <si>
    <t>mujeres amas de casa y pequeños establecimientos comerciales de colombia  con ventas de 120.000.000.000 cada dos meses.</t>
  </si>
  <si>
    <t>grupo gelsa, fumigadoras , cadena de supermercados.</t>
  </si>
  <si>
    <t>somos los primeros en saber que en la casa ya hace falta algo al saber el tiempo de gasto de los productos al tener la posibilidad de llamarlos y visitarlos físicamente poder mantener esa relación con los clientes y manejamos un insecticida espectacular que puede con todos los insectos en el mismo producto.</t>
  </si>
  <si>
    <t>por venta directa cuando le vendemos ya sea por teléfono o en visita a nuestros clientes y ellos nos cancelan a los 15 días, cuando reliazan llamadas a pedir el productos cancelan de contado,en el punto de producción ahí un espacio donde se muestran y se venden los productos.</t>
  </si>
  <si>
    <t>insecticida</t>
  </si>
  <si>
    <t>$3000</t>
  </si>
  <si>
    <t>$30,600,000.00</t>
  </si>
  <si>
    <t>que nos permita crecer nos de visibilidad capacitación , contactos, conoces otros emprendedores como nosotros.</t>
  </si>
  <si>
    <t>paula cruz publicista y mercaderista david gil tecnico en contabilidad , somos personas muy activas comprometidas y apasionadas con 6 años de experiencia en el ramo de productos de aseo y en este tipo de modelo de negocio soñadores y hacedores creemos que todo  lo que se proponga se logra desde que se cree un plan para llevarlo a cabo y allá compromiso para realizar todas las actividades que ahí en ese plan. nos gusta el trabajo en equipo el respeto por el otro y amamos esto de emprender.</t>
  </si>
  <si>
    <t>paula andrea</t>
  </si>
  <si>
    <t>cruz lozano</t>
  </si>
  <si>
    <t>12/08/1993</t>
  </si>
  <si>
    <t>david</t>
  </si>
  <si>
    <t>gil chala</t>
  </si>
  <si>
    <t>david.gil.22@outlook.com</t>
  </si>
  <si>
    <t>07/09/1992</t>
  </si>
  <si>
    <t xml:space="preserve">espero tener la oportunidad de continuar con el proceso para seguir creciendo con mi empresa </t>
  </si>
  <si>
    <t>May 25, 2017 5:14:58 PM</t>
  </si>
  <si>
    <t>Jul 4, 2017 3:58:50 PM</t>
  </si>
  <si>
    <t>IBM electromecánica sas ingeniería bombas y motores electromecánica sas</t>
  </si>
  <si>
    <t>ibmelectromecanicasas@gmail.com</t>
  </si>
  <si>
    <t>Calle 32B # 16-67</t>
  </si>
  <si>
    <t>WW.IBMELECTROMECANICA.CO</t>
  </si>
  <si>
    <t xml:space="preserve">Mantenimiento industrial y residencial, lavado de tanques agua potable suminsitro, instalacion mantenimiento bombas de pozo profundo </t>
  </si>
  <si>
    <t xml:space="preserve">Servicios de mantenimiento y reparación industriales </t>
  </si>
  <si>
    <t xml:space="preserve">Uno de los problemas más comunes en nuestra empresa es flujo de caja la gran mayoría de nuestro cliente manejan un pago de 60 y 45 días </t>
  </si>
  <si>
    <t>Nos apoyamos en préstamos de familiares amigos y la banca</t>
  </si>
  <si>
    <t>Manteniendo residencial y lavado de tanques 160 millones  año Mantenimiento y suministro de equipos de bomba para pozo profundó 70 millones al año Y de más actividades de nuestra empresa 60 millones al año</t>
  </si>
  <si>
    <t xml:space="preserve">En mantenimiento residencial tenemos muchas empresas pequeñas que ofrecen el mismo servicio nuestro factor diferencial es combinar el servicio de lavado de tanques y mantenimiento de bombas. En las otras actividades tenemos competencias como colpozos </t>
  </si>
  <si>
    <t xml:space="preserve">Combinación de servicios integrales en todas las actividades que préstamos diferenciando nos de otras empresas </t>
  </si>
  <si>
    <t>Ingresos de recursos propios</t>
  </si>
  <si>
    <t>Mantenimiento residencial</t>
  </si>
  <si>
    <t>$6500000</t>
  </si>
  <si>
    <t xml:space="preserve">Contar con  un apoyo </t>
  </si>
  <si>
    <t>empresa familiar  mi esposa contadora de la empresa  yo me encargo de la parte administrativa y operativa de la empresa a</t>
  </si>
  <si>
    <t>JHON KIDERLEN</t>
  </si>
  <si>
    <t>GARCIA MORALES</t>
  </si>
  <si>
    <t>jhon.kgarcia@gmail.com</t>
  </si>
  <si>
    <t>12/19/1975</t>
  </si>
  <si>
    <t>ANA MILENA</t>
  </si>
  <si>
    <t>MARTINEZ BAUTISTA</t>
  </si>
  <si>
    <t>anamile.mb@gmail.com</t>
  </si>
  <si>
    <t>11/10/1972</t>
  </si>
  <si>
    <t>no</t>
  </si>
  <si>
    <t>May 15, 2017 4:23:16 PM</t>
  </si>
  <si>
    <t>Jul 4, 2017 4:54:53 PM</t>
  </si>
  <si>
    <t>rrengifo@juancastor.com.co</t>
  </si>
  <si>
    <t>Calle 39 N # 4N-10</t>
  </si>
  <si>
    <t>http://surveygizmoresponseuploads.s3.amazonaws.com/fileuploads/330964/3446335/74-4588b55b8e956b6332538b62280862de_Logo_JuanCastor.png</t>
  </si>
  <si>
    <t>www.juancastor.com.co</t>
  </si>
  <si>
    <t xml:space="preserve">Empresa dedicada la empresa dedicada a la prestación de servicios de Obra Civil y mantenimiento locativo físico de inmuebles, para generar ambientes productivos y alegres.  </t>
  </si>
  <si>
    <t>Incrementar y consolidar el numero de clientes constantes en el mantenimiento locativo para garantizar la estabilidad de la empresa</t>
  </si>
  <si>
    <t>Se soluciona buscando alternativas publicatarias, acercandose mas a la necesidad de cada cliente para suplir su necesidad especifica.</t>
  </si>
  <si>
    <t xml:space="preserve">Empresas del sector privado industrial, comercial, financiero y del sector de la salud. El objetivo es llegar al mayor numero de estas empresas con ventas superiores a los 3.000.000.000 de pesos </t>
  </si>
  <si>
    <t xml:space="preserve">MAESTROS CON EXPERIENCIAS, ARQUITECTOS O INGENIEROS INDEPENDIENTES, ALGUNAS EMPRESAS SIMILARES TALES COMO "AMBIENTE Y ESTRUCTURAS", "MOZAICO" "IDEA", "EDINSON CARMONA"  OFRECEN SERVICIOS SIMILARES,  PERO CON MENOR GARANTIA Y RESPALDO ESPECIALMENTE EN EL TEMA DE SEGURIDAD INDUSTRIAL Y SALUD OCUPACIONAL  </t>
  </si>
  <si>
    <t>Se diferencian en la calidad del servicio y en el apoyo en el tema de seguridad industrial y salud en el trabajo y equipos para trabajo seguro</t>
  </si>
  <si>
    <t>Ventas directas luego de prestar el servicio se factura y se dan plazos según acuerdos comerciales de cada cliente.</t>
  </si>
  <si>
    <t>Obra Civil / Matenimiento</t>
  </si>
  <si>
    <t>$130,818,051.00</t>
  </si>
  <si>
    <t>$53,591,443.00</t>
  </si>
  <si>
    <t xml:space="preserve">Posicionar a Recurso Externo como  empresa No. 1 en el servicio de mantenimiento locativo empresarial con calidad y seguridad </t>
  </si>
  <si>
    <t xml:space="preserve">Contamos con un Gerente General arquitecto  con especialización en gerencia de mantenimiento y con una experiencia aproximada de 20 años en el área de obra civil y  mantenimiento ,una Gerente administrativa  ingeniera en sistemas con una especialización en sistemas gerenciales de ingeniería con amplia experiencia en auditorias de procesos, En el área de seguridad y salud en el trabajo y Gestión Humana  está liderado por un profesional en salud ocupacional con licencia y amplia experiencia demostrable de 17 años en todo tipo de multidisciplinarios. El área administrativa y financiera liderada por un profesional en ingeniería industrial con amplios conocimientos financieros y administrativos, en el área de compras el líder cuenta  con experiencia de 5 años en el manejo de compras y logística, en el área de arquitectura encabezado por un arquitecto especialista en manejo de proyectos.En el área de Presupuestos ingeniero mecánico con amplia experiencia en planificación y costeo de proyectos. </t>
  </si>
  <si>
    <t>ROCIO</t>
  </si>
  <si>
    <t>RENGIFO OCHOA</t>
  </si>
  <si>
    <t>06/06/1970</t>
  </si>
  <si>
    <t>JUAN FERNANDO</t>
  </si>
  <si>
    <t>CASTELLANOS PABON</t>
  </si>
  <si>
    <t>jcastellanos@juancastor.com.co</t>
  </si>
  <si>
    <t>02/06/1969</t>
  </si>
  <si>
    <t>SANDRA PATRICIA</t>
  </si>
  <si>
    <t>VILLARREAL RODRIGUEZ</t>
  </si>
  <si>
    <t>svillarreal@juancastor.com.co</t>
  </si>
  <si>
    <t>08/03/1977</t>
  </si>
  <si>
    <t>info@juancastor.com.co</t>
  </si>
  <si>
    <t>Jun 23, 2017 10:25:52 AM</t>
  </si>
  <si>
    <t>Jul 4, 2017 5:44:17 PM</t>
  </si>
  <si>
    <t>aspro sas</t>
  </si>
  <si>
    <t>gerencia@asprogroupsas.com</t>
  </si>
  <si>
    <t>cra 1 # 18 - 19 oficina 108 piso 2 centro comercial megacentro calimio</t>
  </si>
  <si>
    <t>http://surveygizmoresponseuploads.s3.amazonaws.com/fileuploads/330964/3446335/203-049c5971f1ae39956100b405c45a0ad2_Logo_aspro.png</t>
  </si>
  <si>
    <t>www.asprogroupsas.com</t>
  </si>
  <si>
    <t xml:space="preserve">https://twitter.com/aspro_groupsas https://www.facebook.com/people/Aspro-Groupsas/100012947978503 https://www.instagram.com/asprogroup/ </t>
  </si>
  <si>
    <t xml:space="preserve">Nuestra empresa busca fortalecer a las pymes en la tercerizacion del proceso de talento humano, permitiendo ser una extencion de su departamento operacionalizando sus procesos, especificamente aquellos que nos les permite dedicarse a su core bussines, nosotros con encargamos de alinearnos a su cultura organizacional, valores etc y coordinamos desde nuestra unidad sus procesos de atraccion de personal, estudios de seguridad, visitas domiciliarias, verificacion de antecedentes, laboral, personal, etc. tambien la elaboracion y evaluacion de climas organizacionales, cultura y sistemas de gestion. ademas potencialñizamos su capital humano a traves de talleres de entrenamiento. </t>
  </si>
  <si>
    <t xml:space="preserve">ser un aliado estrategico en la tercerizacion de procesos del departamento de recursos humanos, para la pyme. </t>
  </si>
  <si>
    <t>tercerizando procesos como visitas domiciliarias, verificacion de antecedentes, laboral, academica, personal. sistemas de gestion como sgsst etc</t>
  </si>
  <si>
    <t>sector de la salud como clínicas, y del sector dela produccion, empresas de servicio temporal etc. 50 millones</t>
  </si>
  <si>
    <t>empresas de seguridad, empresas de servicio temporal. empresas consultores en recurso humano.</t>
  </si>
  <si>
    <t>Nuestra experiencia y experticia en el manejo propio de cada proceso han constituido un factor diferencial en la prestación del servicio, el conocimiento de cada proceso, nuestra capacidad de respuesta y nuestros profesionales en cada proceso designado anuietsros clientes.</t>
  </si>
  <si>
    <t>ventas directas por la prestación del servicio o proceso, o consultoria,</t>
  </si>
  <si>
    <t>procesos de recursos humanos</t>
  </si>
  <si>
    <t>$4,279,720.00</t>
  </si>
  <si>
    <t>$8,114,887.00</t>
  </si>
  <si>
    <t>nuestras expectativas como equipo emprendedor, es poder apalancarnos económicamente para poder alcanzar las metas que nos hemos estimado, y poder ser altamente participativos en el mercado regional y nacional</t>
  </si>
  <si>
    <t>julio cesar vargas dorado, ingeniero industrial con 12 años de experiencia en el sector de tercerizacion de procesos de recursos humanos, docente, con un diplomado en curso en emprendimniento empresarial. con una especialidad en administracion del capital humano, orientado hacie el cumplimiento de los objetivos de la organización. gloria gisela torres calle, tecnologa en sistemas y administradora de empresas, ubicada en cargos operativos administrativos. especializada en la administracion operativa de la tercerizacion de procesos dfe recursos humanos, como nomina, seguridad social etc.  somos casados y tenemos nuetsra meta definida en participar en este valleemprende</t>
  </si>
  <si>
    <t>JULIO CESAR</t>
  </si>
  <si>
    <t>VARGAS DORADO</t>
  </si>
  <si>
    <t>03/31/1977</t>
  </si>
  <si>
    <t>gloria gisela</t>
  </si>
  <si>
    <t>torres calle</t>
  </si>
  <si>
    <t>recursohumano@asprogroupsas.com</t>
  </si>
  <si>
    <t>02/13/1977</t>
  </si>
  <si>
    <t>puedo ampliar si es necesario mas informacion</t>
  </si>
  <si>
    <t>estadio deportivo cali</t>
  </si>
  <si>
    <t>graciela vargas</t>
  </si>
  <si>
    <t>admin@estadiodeportivocali.co</t>
  </si>
  <si>
    <t>Jul 4, 2017 6:52:16 PM</t>
  </si>
  <si>
    <t>Jul 4, 2017 7:56:40 PM</t>
  </si>
  <si>
    <t>walter.munoz@ricol.com.co</t>
  </si>
  <si>
    <t>Calle 15 No 27A 176   Zona Industrial Arroyohondo, Bloque 8 Bodega 23</t>
  </si>
  <si>
    <t>www.ricol.com.co</t>
  </si>
  <si>
    <t>Producimos concentrados de Color y Aditivos para modificar las propiedades visuales y de desempeño de los materiales plasticos</t>
  </si>
  <si>
    <t>Materias primas para la Industria Plástica</t>
  </si>
  <si>
    <t>Comité de Gerencia</t>
  </si>
  <si>
    <t>Ademas de incrementar nuestra presencia en el mercado nacional, tenemos la oportunidad de exportar nuestros productos a Centro y Sur America, especialmente para aplicaciones en tres segmentos principalmente ;  1. Plasticos de Agricultura que permiten parcelas mas productivas, lo cual resulta necesario para obtener seguridad alimentaria en paises con población creciente.  2. Promotores de degradación del Plástico y/o Bioplasticos, para evitar o mitigar el impacto ambiental de los plásticos, lo ual es una gran preocupación mundial en este momento.  3. Compuestos y masterbatches coloreados destinados para aplicaciones en el hogar y en contacto con alimentos. Los consumidores exigen cada vez mas productos seguros, inocuos y amigables con el ambiente.</t>
  </si>
  <si>
    <t>Solucionamos este problema formulando y fabricando masterbatches de aditivos que posibiliten la produccion de manufacturas plasticas que resistan las condiciones de agricultura, asi como materiales que tengan baja permanencia en el ambiente una vez utilizados, siendo a su vez totalmente seguros para su uso en nuestros hogares.</t>
  </si>
  <si>
    <t>Nuestros clientes actuales son : Empresas productoras de empaques y envases ( Carpak, Gilpa, Flexospring, Otorgo ), productoras de artículos plasticos para uso en el hogar ( Rimax, Imusa ), asi como empresas productoras de plásticos para agricultura. ( Agrobol, Serviagro )</t>
  </si>
  <si>
    <t>Nuestros principales competidores directos : Clariant ( Multinacional ) Essentia ( Nacional, propiedad de Ecopetrol ) Reciclene.</t>
  </si>
  <si>
    <t>Nos diferenciamos principalmente con el servicio asociado a nuestro producto : Tenemos menores tiempos de desarrollo de productos, un cercano acompañamiento al cliente para conocer sus necesidades, menores cantidades mínimas a producir y procesos mas ágiles y flexibles.</t>
  </si>
  <si>
    <t>Venta Directa</t>
  </si>
  <si>
    <t>Masterbatch Blanco</t>
  </si>
  <si>
    <t>0.5%</t>
  </si>
  <si>
    <t>$103,249,000.00</t>
  </si>
  <si>
    <t>Crecer en Ventas y Utilidades, y tener presencia en mercados internacionales.</t>
  </si>
  <si>
    <t>Walter Muñoz : Ingeniero Químico con excelentes habilidades de negociación, MBA, Alta orientación al logro, especialista en mercadeo y procesos comerciales.  Leonardo Martinez : Ingeniero Quimico con alta orientación al logro, MBA, experto en manufactura Industrial y formulación de compuestos plasticos "a medida"  Gustavo Amariles : Contador Público, Especialista en Finanzas, con excelente manejo de impuestos y procesos de importación.  Yamileth Muñoz : Administradora de Empresas, Especialista en mercadeo con experiencia en coaching y manejo de procesos de Gestión Humana</t>
  </si>
  <si>
    <t>Walter</t>
  </si>
  <si>
    <t>Muñoz Henao</t>
  </si>
  <si>
    <t>11/11/1969</t>
  </si>
  <si>
    <t>Leonardo</t>
  </si>
  <si>
    <t>Martinez porras</t>
  </si>
  <si>
    <t>leonardo.martinez@ricol.com.co</t>
  </si>
  <si>
    <t>07/04/1970</t>
  </si>
  <si>
    <t>Gustavo</t>
  </si>
  <si>
    <t>Amariles Barragan</t>
  </si>
  <si>
    <t>gustavo.amariles@ricol.com.co</t>
  </si>
  <si>
    <t>07/03/1971</t>
  </si>
  <si>
    <t>Ricol SAS consta de dos unidades de negocio.  Toda la información entregada se refiere a la unidad de negocio denominada Masterbatch.</t>
  </si>
  <si>
    <t>Open House</t>
  </si>
  <si>
    <t>Facturación</t>
  </si>
  <si>
    <t>&lt; 500</t>
  </si>
  <si>
    <t>&gt; 500 &lt; 1000</t>
  </si>
  <si>
    <t>&gt; 1000 &lt; 2000</t>
  </si>
  <si>
    <t>&gt; 2000 &lt; 3000</t>
  </si>
  <si>
    <t>&gt; 3000  &lt; 4000</t>
  </si>
  <si>
    <t>Rango de Facturación</t>
  </si>
  <si>
    <t># de empresas</t>
  </si>
  <si>
    <t>Promedio de Facturación</t>
  </si>
  <si>
    <t>Costo fijo</t>
  </si>
  <si>
    <t>TOTAL EMPRESAS</t>
  </si>
  <si>
    <t>Costo Variable</t>
  </si>
  <si>
    <t>Coeficiente de cobro</t>
  </si>
  <si>
    <t>*Pricing mixto de acuerdo a la facturación anual anterior que no supere el 1% de esta.</t>
  </si>
  <si>
    <t>Pricing</t>
  </si>
  <si>
    <t>Total Pricing</t>
  </si>
  <si>
    <t>% de fact anual anterior</t>
  </si>
  <si>
    <t>Utilidad 2015</t>
  </si>
  <si>
    <t>Utilidad 2016</t>
  </si>
  <si>
    <t>Crecimiento Ingresos</t>
  </si>
  <si>
    <t>Ingresos 2015</t>
  </si>
  <si>
    <t>Ingresos 2016</t>
  </si>
  <si>
    <t>Pricing redondeado</t>
  </si>
  <si>
    <t>Aporte</t>
  </si>
  <si>
    <t>% de Facturación</t>
  </si>
  <si>
    <t>ID Empresa</t>
  </si>
  <si>
    <t>VI3</t>
  </si>
  <si>
    <t>VI4</t>
  </si>
  <si>
    <t>Entregables</t>
  </si>
  <si>
    <t>Duración</t>
  </si>
  <si>
    <t>Valor</t>
  </si>
  <si>
    <t># Cuotas</t>
  </si>
  <si>
    <t xml:space="preserve"> I.Primer informe de actividades, el cual deberá contener la identificación del area de oportunidad de crecimiento de cada empresa y los negocios de los cuales decidieron salir y en los cuales decidieron invertir.
 II. Segundo informe de actividades, el cual deberá contener la etapa de enrutamiento estrategico y el documento que especifique el tiquete o mapa de crecimiento que guie la ejecución de la estrategia de crecimiento extraordinario y que responda a las necesidades que tenga la empresa para crecer aceleradamente.
 III. Informe tecnico final de cada uno de los emprendimientos acompañados, que incluya indicadores de gestión y los fundamentos de ejecución de los siguientes 12 meses que ponga a prueba el razonamiento productivo frente a los desafios de crecimiento que enfrentan las empresas participar en reuniones que se programen con el equipo tecnico.</t>
  </si>
  <si>
    <t>5 meses</t>
  </si>
  <si>
    <r>
      <rPr>
        <b/>
        <sz val="11"/>
        <color rgb="FF000000"/>
        <rFont val="Calibri"/>
        <family val="2"/>
      </rPr>
      <t>4 cuotas:</t>
    </r>
    <r>
      <rPr>
        <sz val="11"/>
        <color rgb="FF000000"/>
        <rFont val="Calibri"/>
        <family val="2"/>
      </rPr>
      <t xml:space="preserve">
1) $ 42.920.000
2) $ 42.920.000
3) $ 64.380.000
4) $ 64.380.000
</t>
    </r>
  </si>
  <si>
    <t>&gt;  4000 &lt; 5000</t>
  </si>
  <si>
    <t>&gt;  5000 &lt; 8000</t>
  </si>
  <si>
    <t>&gt; 8000</t>
  </si>
  <si>
    <t>#</t>
  </si>
  <si>
    <t>NOMBRE DE EMPRESA</t>
  </si>
  <si>
    <t>Cómo Me Pensiono</t>
  </si>
  <si>
    <t>Fl Colectivo Creativo SAS</t>
  </si>
  <si>
    <t>Grupo Alcon Colombia</t>
  </si>
  <si>
    <t>Grupo Bit</t>
  </si>
  <si>
    <t>Iluminata S.A</t>
  </si>
  <si>
    <t>Little Prints Workshop SAS</t>
  </si>
  <si>
    <t>Multioficinas de Colombia</t>
  </si>
  <si>
    <t>Neurologos de Occidente</t>
  </si>
  <si>
    <t>Oldsoftware</t>
  </si>
  <si>
    <t>Tostadora de Cafe Versalles SAS</t>
  </si>
  <si>
    <t>EMPRESAS SELECCIONADAS VALLE IMPACTA 4</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</si>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</sst>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_);[Red]\(&quot;$&quot;\ #,##0\)"/>
    <numFmt numFmtId="8" formatCode="&quot;$&quot;\ #,##0.00_);[Red]\(&quot;$&quot;\ #,##0.00\)"/>
    <numFmt numFmtId="44" formatCode="_(&quot;$&quot;\ * #,##0.00_);_(&quot;$&quot;\ * \(#,##0.00\);_(&quot;$&quot;\ * &quot;-&quot;??_);_(@_)"/>
    <numFmt numFmtId="43" formatCode="_(* #,##0.00_);_(* \(#,##0.00\);_(* &quot;-&quot;??_);_(@_)"/>
    <numFmt numFmtId="164" formatCode="_(&quot;$&quot;\ * #,##0.0_);_(&quot;$&quot;\ * \(#,##0.0\);_(&quot;$&quot;\ * &quot;-&quot;??_);_(@_)"/>
    <numFmt numFmtId="165" formatCode="_(* #,##0_);_(* \(#,##0\);_(* &quot;-&quot;??_);_(@_)"/>
    <numFmt numFmtId="166" formatCode="0.0%"/>
    <numFmt numFmtId="167" formatCode="_(&quot;$&quot;\ * #,##0_);_(&quot;$&quot;\ * \(#,##0\);_(&quot;$&quot;\ * &quot;-&quot;??_);_(@_)"/>
  </numFmts>
  <fonts count="9">
    <font>
      <sz val="11"/>
      <color rgb="FF000000"/>
      <name val="Calibri"/>
    </font>
    <font>
      <sz val="11"/>
      <color rgb="FF000000"/>
      <name val="Calibri"/>
      <family val="2"/>
    </font>
    <font>
      <sz val="11"/>
      <color rgb="FF000000"/>
      <name val="Calibri"/>
      <family val="2"/>
    </font>
    <font>
      <b/>
      <sz val="11"/>
      <color rgb="FF000000"/>
      <name val="Calibri"/>
      <family val="2"/>
    </font>
    <font>
      <sz val="9"/>
      <color indexed="81"/>
      <name val="Tahoma"/>
      <family val="2"/>
    </font>
    <font>
      <b/>
      <sz val="9"/>
      <color indexed="81"/>
      <name val="Tahoma"/>
      <family val="2"/>
    </font>
    <font>
      <sz val="11"/>
      <color theme="1"/>
      <name val="Verdna"/>
    </font>
    <font>
      <sz val="10"/>
      <color rgb="FF000000"/>
      <name val="Calibri"/>
      <family val="2"/>
    </font>
    <font>
      <sz val="11"/>
      <color rgb="FFFF0000"/>
      <name val="Calibri"/>
      <family val="2"/>
    </font>
  </fonts>
  <fills count="15">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rgb="FF92D050"/>
        <bgColor indexed="64"/>
      </patternFill>
    </fill>
    <fill>
      <patternFill patternType="solid">
        <fgColor theme="7"/>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0000"/>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9" fontId="0" fillId="0" borderId="0" xfId="0" applyNumberFormat="1"/>
    <xf numFmtId="0" fontId="0" fillId="2" borderId="0" xfId="0" applyFill="1"/>
    <xf numFmtId="44" fontId="0" fillId="0" borderId="0" xfId="2" applyFont="1"/>
    <xf numFmtId="0" fontId="0" fillId="3" borderId="0" xfId="0" applyFill="1"/>
    <xf numFmtId="0" fontId="0" fillId="4" borderId="0" xfId="0" applyFill="1"/>
    <xf numFmtId="0" fontId="2" fillId="2" borderId="0" xfId="0" applyFont="1" applyFill="1"/>
    <xf numFmtId="0" fontId="0" fillId="5" borderId="0" xfId="0" applyFill="1"/>
    <xf numFmtId="6" fontId="0" fillId="0" borderId="0" xfId="0" applyNumberFormat="1"/>
    <xf numFmtId="0" fontId="2" fillId="0" borderId="0" xfId="0" applyFont="1"/>
    <xf numFmtId="8" fontId="0" fillId="0" borderId="0" xfId="0" applyNumberFormat="1"/>
    <xf numFmtId="8" fontId="0" fillId="2" borderId="0" xfId="0" applyNumberFormat="1" applyFill="1"/>
    <xf numFmtId="6" fontId="0" fillId="2" borderId="0" xfId="0" applyNumberFormat="1" applyFill="1"/>
    <xf numFmtId="164" fontId="0" fillId="2" borderId="0" xfId="2" applyNumberFormat="1" applyFont="1" applyFill="1"/>
    <xf numFmtId="0" fontId="0" fillId="6" borderId="0" xfId="0" applyFill="1"/>
    <xf numFmtId="6" fontId="0" fillId="6" borderId="0" xfId="0" applyNumberFormat="1" applyFill="1"/>
    <xf numFmtId="44" fontId="0" fillId="6" borderId="0" xfId="2" applyFont="1" applyFill="1"/>
    <xf numFmtId="8" fontId="0" fillId="6" borderId="0" xfId="0" applyNumberFormat="1" applyFill="1"/>
    <xf numFmtId="165" fontId="0" fillId="0" borderId="0" xfId="1" applyNumberFormat="1" applyFont="1"/>
    <xf numFmtId="165" fontId="0" fillId="8" borderId="0" xfId="1" applyNumberFormat="1" applyFont="1" applyFill="1"/>
    <xf numFmtId="165" fontId="0" fillId="9" borderId="0" xfId="1" applyNumberFormat="1" applyFont="1" applyFill="1"/>
    <xf numFmtId="165" fontId="0" fillId="10" borderId="0" xfId="1" applyNumberFormat="1" applyFont="1" applyFill="1"/>
    <xf numFmtId="165" fontId="0" fillId="11" borderId="0" xfId="1" applyNumberFormat="1" applyFont="1" applyFill="1"/>
    <xf numFmtId="165" fontId="0" fillId="12" borderId="0" xfId="1" applyNumberFormat="1" applyFont="1" applyFill="1"/>
    <xf numFmtId="165" fontId="0" fillId="13" borderId="0" xfId="1" applyNumberFormat="1" applyFont="1" applyFill="1"/>
    <xf numFmtId="165" fontId="0" fillId="8" borderId="0" xfId="1" applyNumberFormat="1" applyFont="1" applyFill="1" applyAlignment="1">
      <alignment horizontal="right"/>
    </xf>
    <xf numFmtId="165" fontId="0" fillId="9" borderId="0" xfId="1" applyNumberFormat="1" applyFont="1" applyFill="1" applyAlignment="1">
      <alignment horizontal="right"/>
    </xf>
    <xf numFmtId="165" fontId="0" fillId="10" borderId="0" xfId="1" applyNumberFormat="1" applyFont="1" applyFill="1" applyAlignment="1">
      <alignment horizontal="right"/>
    </xf>
    <xf numFmtId="165" fontId="0" fillId="11" borderId="0" xfId="1" applyNumberFormat="1" applyFont="1" applyFill="1" applyAlignment="1">
      <alignment horizontal="right"/>
    </xf>
    <xf numFmtId="165" fontId="0" fillId="12" borderId="0" xfId="1" applyNumberFormat="1" applyFont="1" applyFill="1" applyAlignment="1">
      <alignment horizontal="right"/>
    </xf>
    <xf numFmtId="0" fontId="0" fillId="8" borderId="0" xfId="1" applyNumberFormat="1" applyFont="1" applyFill="1" applyAlignment="1">
      <alignment horizontal="center"/>
    </xf>
    <xf numFmtId="0" fontId="0" fillId="9" borderId="0" xfId="1" applyNumberFormat="1" applyFont="1" applyFill="1" applyAlignment="1">
      <alignment horizontal="center"/>
    </xf>
    <xf numFmtId="0" fontId="0" fillId="10" borderId="0" xfId="1" applyNumberFormat="1" applyFont="1" applyFill="1" applyAlignment="1">
      <alignment horizontal="center"/>
    </xf>
    <xf numFmtId="0" fontId="0" fillId="11" borderId="0" xfId="1" applyNumberFormat="1" applyFont="1" applyFill="1" applyAlignment="1">
      <alignment horizontal="center"/>
    </xf>
    <xf numFmtId="0" fontId="0" fillId="12" borderId="0" xfId="1" applyNumberFormat="1" applyFont="1" applyFill="1" applyAlignment="1">
      <alignment horizontal="center"/>
    </xf>
    <xf numFmtId="0" fontId="0" fillId="13" borderId="0" xfId="1" applyNumberFormat="1" applyFont="1" applyFill="1" applyAlignment="1">
      <alignment horizontal="center"/>
    </xf>
    <xf numFmtId="0" fontId="3" fillId="0" borderId="0" xfId="0" applyFont="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6" fillId="0" borderId="2" xfId="0" applyFont="1" applyBorder="1" applyAlignment="1">
      <alignment vertical="center" wrapText="1"/>
    </xf>
    <xf numFmtId="0" fontId="6" fillId="0" borderId="0" xfId="0" applyFont="1" applyBorder="1" applyAlignment="1">
      <alignment vertical="center" wrapText="1"/>
    </xf>
    <xf numFmtId="0" fontId="0" fillId="0" borderId="0" xfId="0" applyBorder="1"/>
    <xf numFmtId="165" fontId="0" fillId="0" borderId="0" xfId="0" applyNumberFormat="1"/>
    <xf numFmtId="9" fontId="0" fillId="0" borderId="0" xfId="3" applyFont="1"/>
    <xf numFmtId="166" fontId="0" fillId="0" borderId="0" xfId="3" applyNumberFormat="1" applyFont="1"/>
    <xf numFmtId="0" fontId="0" fillId="0" borderId="3" xfId="0" applyBorder="1"/>
    <xf numFmtId="0" fontId="0" fillId="0" borderId="3" xfId="0" applyBorder="1" applyAlignment="1">
      <alignment horizontal="center"/>
    </xf>
    <xf numFmtId="0" fontId="0" fillId="2" borderId="3" xfId="0" applyFill="1" applyBorder="1" applyAlignment="1">
      <alignment horizontal="center"/>
    </xf>
    <xf numFmtId="0" fontId="0" fillId="7" borderId="3" xfId="0" applyFill="1" applyBorder="1" applyAlignment="1">
      <alignment horizontal="center"/>
    </xf>
    <xf numFmtId="0" fontId="3" fillId="0" borderId="3" xfId="0" applyFont="1" applyBorder="1" applyAlignment="1">
      <alignment horizontal="center" vertical="center" wrapText="1"/>
    </xf>
    <xf numFmtId="167" fontId="0" fillId="0" borderId="3" xfId="2" applyNumberFormat="1" applyFont="1" applyBorder="1"/>
    <xf numFmtId="9" fontId="0" fillId="0" borderId="3" xfId="3" applyFont="1" applyBorder="1"/>
    <xf numFmtId="0" fontId="0" fillId="0" borderId="1" xfId="0" applyBorder="1"/>
    <xf numFmtId="165" fontId="3" fillId="0" borderId="0" xfId="1" applyNumberFormat="1" applyFont="1"/>
    <xf numFmtId="0" fontId="0" fillId="14" borderId="0" xfId="0" applyFill="1"/>
    <xf numFmtId="165" fontId="0" fillId="2" borderId="0" xfId="1" applyNumberFormat="1" applyFont="1" applyFill="1"/>
    <xf numFmtId="165" fontId="0" fillId="0" borderId="3" xfId="1" applyNumberFormat="1" applyFont="1" applyFill="1" applyBorder="1"/>
    <xf numFmtId="165" fontId="0" fillId="0" borderId="3" xfId="1" applyNumberFormat="1" applyFont="1" applyBorder="1"/>
    <xf numFmtId="166" fontId="0" fillId="0" borderId="3" xfId="3" applyNumberFormat="1" applyFont="1" applyBorder="1"/>
    <xf numFmtId="0" fontId="0" fillId="0" borderId="3" xfId="0" applyFill="1" applyBorder="1"/>
    <xf numFmtId="0" fontId="3" fillId="0" borderId="3" xfId="0" applyFont="1" applyFill="1" applyBorder="1" applyAlignment="1">
      <alignment horizontal="center" vertical="center" wrapText="1"/>
    </xf>
    <xf numFmtId="0" fontId="0" fillId="0" borderId="0" xfId="0" applyAlignment="1">
      <alignment vertical="center" wrapText="1"/>
    </xf>
    <xf numFmtId="0" fontId="0" fillId="8" borderId="3" xfId="0" applyFill="1" applyBorder="1"/>
    <xf numFmtId="0" fontId="3" fillId="0" borderId="3" xfId="0" applyFont="1" applyBorder="1" applyAlignment="1">
      <alignment horizontal="center"/>
    </xf>
    <xf numFmtId="0" fontId="7" fillId="0" borderId="3" xfId="0" applyFont="1" applyBorder="1" applyAlignment="1">
      <alignment vertical="center" wrapText="1"/>
    </xf>
    <xf numFmtId="0" fontId="1" fillId="0" borderId="3" xfId="0" applyFont="1" applyBorder="1" applyAlignment="1">
      <alignment vertical="center"/>
    </xf>
    <xf numFmtId="0" fontId="1" fillId="0" borderId="3" xfId="0" applyFont="1" applyBorder="1" applyAlignment="1">
      <alignment vertical="center" wrapText="1"/>
    </xf>
    <xf numFmtId="0" fontId="3" fillId="0" borderId="3" xfId="0" applyFont="1" applyBorder="1" applyAlignment="1">
      <alignment horizontal="center" vertical="center"/>
    </xf>
    <xf numFmtId="167" fontId="0" fillId="0" borderId="3" xfId="2" applyNumberFormat="1" applyFont="1" applyBorder="1" applyAlignment="1">
      <alignment horizontal="center" vertical="center"/>
    </xf>
    <xf numFmtId="165" fontId="1" fillId="13" borderId="0" xfId="1" applyNumberFormat="1" applyFont="1" applyFill="1" applyAlignment="1">
      <alignment horizontal="right"/>
    </xf>
    <xf numFmtId="165" fontId="0" fillId="0" borderId="0" xfId="1" applyNumberFormat="1" applyFont="1" applyFill="1" applyAlignment="1">
      <alignment horizontal="right"/>
    </xf>
    <xf numFmtId="0" fontId="0" fillId="0" borderId="0" xfId="1" applyNumberFormat="1" applyFont="1" applyFill="1" applyAlignment="1">
      <alignment horizontal="center"/>
    </xf>
    <xf numFmtId="165" fontId="1" fillId="0" borderId="0" xfId="1" applyNumberFormat="1" applyFont="1" applyFill="1" applyAlignment="1">
      <alignment horizontal="right"/>
    </xf>
    <xf numFmtId="165" fontId="8" fillId="0" borderId="0" xfId="1" applyNumberFormat="1" applyFont="1" applyFill="1" applyAlignment="1">
      <alignment horizontal="right"/>
    </xf>
    <xf numFmtId="0" fontId="8" fillId="0" borderId="0" xfId="1" applyNumberFormat="1" applyFont="1" applyFill="1" applyAlignment="1">
      <alignment horizontal="center"/>
    </xf>
    <xf numFmtId="0" fontId="1" fillId="0" borderId="3" xfId="0" applyFont="1" applyBorder="1"/>
    <xf numFmtId="165" fontId="3" fillId="0" borderId="0" xfId="0" applyNumberFormat="1" applyFont="1"/>
    <xf numFmtId="0" fontId="0" fillId="0" borderId="0" xfId="0" applyAlignment="1">
      <alignment horizontal="center" wrapText="1"/>
    </xf>
    <xf numFmtId="0" fontId="3" fillId="0" borderId="0" xfId="0" applyFont="1" applyAlignment="1">
      <alignment horizontal="center" wrapText="1"/>
    </xf>
    <xf numFmtId="0" fontId="6" fillId="0" borderId="3" xfId="0" applyFont="1" applyBorder="1" applyAlignment="1">
      <alignment horizontal="center" vertical="center" wrapText="1"/>
    </xf>
    <xf numFmtId="165" fontId="1" fillId="0" borderId="0" xfId="0" applyNumberFormat="1" applyFont="1" applyAlignment="1">
      <alignment horizontal="right"/>
    </xf>
  </cellXfs>
  <cellStyles count="4">
    <cellStyle name="Millares" xfId="1" builtinId="3"/>
    <cellStyle name="Moneda" xfId="2" builtinId="4"/>
    <cellStyle name="Normal" xfId="0" builtinId="0"/>
    <cellStyle name="Porcentaje" xfId="3"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2" workbookViewId="0">
      <selection activeCell="A9" sqref="A9"/>
    </sheetView>
  </sheetViews>
  <sheetFormatPr baseColWidth="10" defaultRowHeight="15"/>
  <cols>
    <col min="1" max="1" width="5.5703125" customWidth="1"/>
    <col min="3" max="3" width="8.28515625" customWidth="1"/>
    <col min="4" max="4" width="45" bestFit="1" customWidth="1"/>
    <col min="5" max="5" width="19.28515625" bestFit="1" customWidth="1"/>
    <col min="6" max="6" width="18.28515625" bestFit="1" customWidth="1"/>
    <col min="7" max="7" width="12.28515625" style="43" customWidth="1"/>
    <col min="8" max="8" width="18.28515625" bestFit="1" customWidth="1"/>
    <col min="9" max="9" width="19.28515625" bestFit="1" customWidth="1"/>
  </cols>
  <sheetData>
    <row r="1" spans="1:9" s="38" customFormat="1" ht="33.75" customHeight="1">
      <c r="A1" s="49" t="s">
        <v>487</v>
      </c>
      <c r="B1" s="49" t="s">
        <v>488</v>
      </c>
      <c r="C1" s="49" t="s">
        <v>489</v>
      </c>
      <c r="D1" s="49" t="s">
        <v>493</v>
      </c>
      <c r="E1" s="49" t="s">
        <v>4481</v>
      </c>
      <c r="F1" s="49" t="s">
        <v>4482</v>
      </c>
      <c r="G1" s="49" t="s">
        <v>4480</v>
      </c>
      <c r="H1" s="49" t="s">
        <v>4478</v>
      </c>
      <c r="I1" s="49" t="s">
        <v>4479</v>
      </c>
    </row>
    <row r="2" spans="1:9">
      <c r="A2" s="45">
        <v>141</v>
      </c>
      <c r="B2" s="45">
        <v>1.066964</v>
      </c>
      <c r="C2" s="48">
        <v>1</v>
      </c>
      <c r="D2" s="45" t="str">
        <f>VLOOKUP(A2,Worksheet!$D$3:$F$241,3,FALSE)</f>
        <v>Pacifico Snacks SAS</v>
      </c>
      <c r="E2" s="50">
        <f>+VLOOKUP(A2,'Linea Base'!A:CF,84,0)</f>
        <v>681007430</v>
      </c>
      <c r="F2" s="50">
        <f>+VLOOKUP(A2,'Linea Base'!A:CG,85,0)</f>
        <v>7471201258</v>
      </c>
      <c r="G2" s="51">
        <f>+F2/E2</f>
        <v>10.970807261236489</v>
      </c>
      <c r="H2" s="50">
        <f>+VLOOKUP(A2,'Linea Base'!A:CJ,88,0)</f>
        <v>1405195</v>
      </c>
      <c r="I2" s="50">
        <f>+VLOOKUP(A2,'Linea Base'!A:CK,89,0)</f>
        <v>561675733</v>
      </c>
    </row>
    <row r="3" spans="1:9">
      <c r="A3" s="45">
        <v>186</v>
      </c>
      <c r="B3" s="45">
        <v>0.80696429999999997</v>
      </c>
      <c r="C3" s="48">
        <v>2</v>
      </c>
      <c r="D3" s="45" t="str">
        <f>VLOOKUP(A3,Worksheet!$D$3:$F$241,3,FALSE)</f>
        <v>Grupo Empresarial KOUE</v>
      </c>
      <c r="E3" s="50">
        <f>+VLOOKUP(A3,'Linea Base'!A:CF,84,0)</f>
        <v>192805925</v>
      </c>
      <c r="F3" s="50">
        <f>+VLOOKUP(A3,'Linea Base'!A:CG,85,0)</f>
        <v>252505251</v>
      </c>
      <c r="G3" s="51">
        <f t="shared" ref="G3:G49" si="0">+F3/E3</f>
        <v>1.3096342915810291</v>
      </c>
      <c r="H3" s="50">
        <f>+VLOOKUP(A3,'Linea Base'!A:CJ,88,0)</f>
        <v>46390084</v>
      </c>
      <c r="I3" s="50">
        <f>+VLOOKUP(A3,'Linea Base'!A:CK,89,0)</f>
        <v>34616388</v>
      </c>
    </row>
    <row r="4" spans="1:9">
      <c r="A4" s="45">
        <v>66</v>
      </c>
      <c r="B4" s="45">
        <v>0.55571440000000005</v>
      </c>
      <c r="C4" s="48">
        <v>3</v>
      </c>
      <c r="D4" s="45" t="str">
        <f>VLOOKUP(A4,Worksheet!$D$3:$F$241,3,FALSE)</f>
        <v>maquiconos ingenieria</v>
      </c>
      <c r="E4" s="50">
        <f>+VLOOKUP(A4,'Linea Base'!A:CF,84,0)</f>
        <v>223778329</v>
      </c>
      <c r="F4" s="50">
        <f>+VLOOKUP(A4,'Linea Base'!A:CG,85,0)</f>
        <v>501814797</v>
      </c>
      <c r="G4" s="51">
        <f t="shared" si="0"/>
        <v>2.2424637776252232</v>
      </c>
      <c r="H4" s="50">
        <f>+VLOOKUP(A4,'Linea Base'!A:CJ,88,0)</f>
        <v>34000000</v>
      </c>
      <c r="I4" s="50">
        <f>+VLOOKUP(A4,'Linea Base'!A:CK,89,0)</f>
        <v>57296300</v>
      </c>
    </row>
    <row r="5" spans="1:9">
      <c r="A5" s="45">
        <v>162</v>
      </c>
      <c r="B5" s="45">
        <v>0.55571429999999999</v>
      </c>
      <c r="C5" s="48">
        <v>4</v>
      </c>
      <c r="D5" s="45" t="str">
        <f>VLOOKUP(A5,Worksheet!$D$3:$F$241,3,FALSE)</f>
        <v>grupo bit</v>
      </c>
      <c r="E5" s="50">
        <f>+VLOOKUP(A5,'Linea Base'!A:CF,84,0)</f>
        <v>2709319000</v>
      </c>
      <c r="F5" s="50">
        <f>+VLOOKUP(A5,'Linea Base'!A:CG,85,0)</f>
        <v>3763474000</v>
      </c>
      <c r="G5" s="51">
        <f t="shared" si="0"/>
        <v>1.3890848585936171</v>
      </c>
      <c r="H5" s="50">
        <f>+VLOOKUP(A5,'Linea Base'!A:CJ,88,0)</f>
        <v>686835000</v>
      </c>
      <c r="I5" s="50">
        <f>+VLOOKUP(A5,'Linea Base'!A:CK,89,0)</f>
        <v>1175932920</v>
      </c>
    </row>
    <row r="6" spans="1:9">
      <c r="A6" s="45">
        <v>83</v>
      </c>
      <c r="B6" s="45">
        <v>0.52214300000000002</v>
      </c>
      <c r="C6" s="48">
        <v>5</v>
      </c>
      <c r="D6" s="45" t="str">
        <f>VLOOKUP(A6,Worksheet!$D$3:$F$241,3,FALSE)</f>
        <v>fi colectivo creativo sas</v>
      </c>
      <c r="E6" s="50">
        <f>+VLOOKUP(A6,'Linea Base'!A:CF,84,0)</f>
        <v>976206629</v>
      </c>
      <c r="F6" s="50">
        <f>+VLOOKUP(A6,'Linea Base'!A:CG,85,0)</f>
        <v>679336483</v>
      </c>
      <c r="G6" s="51">
        <f t="shared" si="0"/>
        <v>0.69589415070444072</v>
      </c>
      <c r="H6" s="50">
        <f>+VLOOKUP(A6,'Linea Base'!A:CJ,88,0)</f>
        <v>74131263</v>
      </c>
      <c r="I6" s="50">
        <f>+VLOOKUP(A6,'Linea Base'!A:CK,89,0)</f>
        <v>7348203</v>
      </c>
    </row>
    <row r="7" spans="1:9">
      <c r="A7" s="45">
        <v>378</v>
      </c>
      <c r="B7" s="45">
        <v>0.4669643</v>
      </c>
      <c r="C7" s="48">
        <v>6</v>
      </c>
      <c r="D7" s="45" t="str">
        <f>VLOOKUP(A7,Worksheet!$D$3:$F$241,3,FALSE)</f>
        <v>FUNDAFAST SAS</v>
      </c>
      <c r="E7" s="50">
        <f>+VLOOKUP(A7,'Linea Base'!A:CF,84,0)</f>
        <v>0</v>
      </c>
      <c r="F7" s="50">
        <f>+VLOOKUP(A7,'Linea Base'!A:CG,85,0)</f>
        <v>1221733000</v>
      </c>
      <c r="G7" s="51">
        <v>1</v>
      </c>
      <c r="H7" s="50">
        <f>+VLOOKUP(A7,'Linea Base'!A:CJ,88,0)</f>
        <v>-171859000</v>
      </c>
      <c r="I7" s="50">
        <f>+VLOOKUP(A7,'Linea Base'!A:CK,89,0)</f>
        <v>-67404000</v>
      </c>
    </row>
    <row r="8" spans="1:9">
      <c r="A8" s="45">
        <v>156</v>
      </c>
      <c r="B8" s="45">
        <v>0.42214289999999999</v>
      </c>
      <c r="C8" s="48">
        <v>7</v>
      </c>
      <c r="D8" s="45" t="str">
        <f>VLOOKUP(A8,Worksheet!$D$3:$F$241,3,FALSE)</f>
        <v>neurologos de occidente</v>
      </c>
      <c r="E8" s="50">
        <f>+VLOOKUP(A8,'Linea Base'!A:CF,84,0)</f>
        <v>746714000</v>
      </c>
      <c r="F8" s="50">
        <f>+VLOOKUP(A8,'Linea Base'!A:CG,85,0)</f>
        <v>831138894</v>
      </c>
      <c r="G8" s="51">
        <f t="shared" si="0"/>
        <v>1.1130618871482254</v>
      </c>
      <c r="H8" s="50">
        <f>+VLOOKUP(A8,'Linea Base'!A:CJ,88,0)</f>
        <v>65327485</v>
      </c>
      <c r="I8" s="50">
        <f>+VLOOKUP(A8,'Linea Base'!A:CK,89,0)</f>
        <v>81913945</v>
      </c>
    </row>
    <row r="9" spans="1:9">
      <c r="A9" s="45">
        <v>26</v>
      </c>
      <c r="B9" s="45">
        <v>0.32214300000000001</v>
      </c>
      <c r="C9" s="48">
        <v>8</v>
      </c>
      <c r="D9" s="45" t="str">
        <f>VLOOKUP(A9,Worksheet!$D$3:$F$241,3,FALSE)</f>
        <v>multioficinas de colombia</v>
      </c>
      <c r="E9" s="50">
        <f>+VLOOKUP(A9,'Linea Base'!A:CF,84,0)</f>
        <v>1060000000</v>
      </c>
      <c r="F9" s="50">
        <f>+VLOOKUP(A9,'Linea Base'!A:CG,85,0)</f>
        <v>1215000000</v>
      </c>
      <c r="G9" s="51">
        <f t="shared" si="0"/>
        <v>1.1462264150943395</v>
      </c>
      <c r="H9" s="50">
        <f>+VLOOKUP(A9,'Linea Base'!A:CJ,88,0)</f>
        <v>5000000</v>
      </c>
      <c r="I9" s="50">
        <f>+VLOOKUP(A9,'Linea Base'!A:CK,89,0)</f>
        <v>115000000</v>
      </c>
    </row>
    <row r="10" spans="1:9">
      <c r="A10" s="45">
        <v>312</v>
      </c>
      <c r="B10" s="45">
        <v>0.28214299999999998</v>
      </c>
      <c r="C10" s="48">
        <v>9</v>
      </c>
      <c r="D10" s="45" t="str">
        <f>VLOOKUP(A10,Worksheet!$D$3:$F$241,3,FALSE)</f>
        <v>en su casa</v>
      </c>
      <c r="E10" s="50">
        <f>+VLOOKUP(A10,'Linea Base'!A:CF,84,0)</f>
        <v>418000000</v>
      </c>
      <c r="F10" s="50">
        <f>+VLOOKUP(A10,'Linea Base'!A:CG,85,0)</f>
        <v>728000000</v>
      </c>
      <c r="G10" s="51">
        <f t="shared" si="0"/>
        <v>1.7416267942583732</v>
      </c>
      <c r="H10" s="50">
        <f>+VLOOKUP(A10,'Linea Base'!A:CJ,88,0)</f>
        <v>13000000</v>
      </c>
      <c r="I10" s="50">
        <f>+VLOOKUP(A10,'Linea Base'!A:CK,89,0)</f>
        <v>45000000</v>
      </c>
    </row>
    <row r="11" spans="1:9">
      <c r="A11" s="45">
        <v>118</v>
      </c>
      <c r="B11" s="45">
        <v>0.24214289999999999</v>
      </c>
      <c r="C11" s="48">
        <v>10</v>
      </c>
      <c r="D11" s="45" t="str">
        <f>VLOOKUP(A11,Worksheet!$D$3:$F$241,3,FALSE)</f>
        <v>DOLCE SOGNO SAS</v>
      </c>
      <c r="E11" s="50">
        <f>+VLOOKUP(A11,'Linea Base'!A:CF,84,0)</f>
        <v>77803448</v>
      </c>
      <c r="F11" s="50">
        <f>+VLOOKUP(A11,'Linea Base'!A:CG,85,0)</f>
        <v>227926467</v>
      </c>
      <c r="G11" s="51">
        <f t="shared" si="0"/>
        <v>2.9295162728520721</v>
      </c>
      <c r="H11" s="50">
        <f>+VLOOKUP(A11,'Linea Base'!A:CJ,88,0)</f>
        <v>-65386483</v>
      </c>
      <c r="I11" s="50">
        <f>+VLOOKUP(A11,'Linea Base'!A:CK,89,0)</f>
        <v>-82340164</v>
      </c>
    </row>
    <row r="12" spans="1:9">
      <c r="A12" s="45">
        <v>47</v>
      </c>
      <c r="B12" s="45">
        <v>0.17785719999999999</v>
      </c>
      <c r="C12" s="48">
        <v>11</v>
      </c>
      <c r="D12" s="45" t="str">
        <f>VLOOKUP(A12,Worksheet!$D$3:$F$241,3,FALSE)</f>
        <v>ILUMINATA S.A</v>
      </c>
      <c r="E12" s="50">
        <f>+VLOOKUP(A12,'Linea Base'!A:CF,84,0)</f>
        <v>6169025575</v>
      </c>
      <c r="F12" s="50">
        <f>+VLOOKUP(A12,'Linea Base'!A:CG,85,0)</f>
        <v>6860213898</v>
      </c>
      <c r="G12" s="51">
        <f t="shared" si="0"/>
        <v>1.1120417340788866</v>
      </c>
      <c r="H12" s="50">
        <f>+VLOOKUP(A12,'Linea Base'!A:CJ,88,0)</f>
        <v>496420994</v>
      </c>
      <c r="I12" s="50">
        <f>+VLOOKUP(A12,'Linea Base'!A:CK,89,0)</f>
        <v>423960580</v>
      </c>
    </row>
    <row r="13" spans="1:9">
      <c r="A13" s="45">
        <v>400</v>
      </c>
      <c r="B13" s="45">
        <v>0.117857</v>
      </c>
      <c r="C13" s="48">
        <v>12</v>
      </c>
      <c r="D13" s="45" t="str">
        <f>VLOOKUP(A13,Worksheet!$D$3:$F$241,3,FALSE)</f>
        <v>RH sas</v>
      </c>
      <c r="E13" s="50">
        <f>+VLOOKUP(A13,'Linea Base'!A:CF,84,0)</f>
        <v>7540207000</v>
      </c>
      <c r="F13" s="50">
        <f>+VLOOKUP(A13,'Linea Base'!A:CG,85,0)</f>
        <v>7367262000</v>
      </c>
      <c r="G13" s="51">
        <f t="shared" si="0"/>
        <v>0.97706362703305094</v>
      </c>
      <c r="H13" s="50">
        <f>+VLOOKUP(A13,'Linea Base'!A:CJ,88,0)</f>
        <v>528442000</v>
      </c>
      <c r="I13" s="50">
        <f>+VLOOKUP(A13,'Linea Base'!A:CK,89,0)</f>
        <v>86415000</v>
      </c>
    </row>
    <row r="14" spans="1:9">
      <c r="A14" s="45">
        <v>61</v>
      </c>
      <c r="B14" s="45">
        <v>2.2142999999999999E-2</v>
      </c>
      <c r="C14" s="48">
        <v>13</v>
      </c>
      <c r="D14" s="45" t="str">
        <f>VLOOKUP(A14,Worksheet!$D$3:$F$241,3,FALSE)</f>
        <v>ms consultores sas</v>
      </c>
      <c r="E14" s="50">
        <f>+VLOOKUP(A14,'Linea Base'!A:CF,84,0)</f>
        <v>526024542</v>
      </c>
      <c r="F14" s="50">
        <f>+VLOOKUP(A14,'Linea Base'!A:CG,85,0)</f>
        <v>637377036</v>
      </c>
      <c r="G14" s="51">
        <f t="shared" si="0"/>
        <v>1.2116868798110183</v>
      </c>
      <c r="H14" s="50">
        <f>+VLOOKUP(A14,'Linea Base'!A:CJ,88,0)</f>
        <v>107627995</v>
      </c>
      <c r="I14" s="50">
        <f>+VLOOKUP(A14,'Linea Base'!A:CK,89,0)</f>
        <v>103891889</v>
      </c>
    </row>
    <row r="15" spans="1:9">
      <c r="A15" s="45">
        <v>30</v>
      </c>
      <c r="B15" s="45">
        <v>6.0425000000000001E-3</v>
      </c>
      <c r="C15" s="48">
        <v>14</v>
      </c>
      <c r="D15" s="45" t="str">
        <f>VLOOKUP(A15,Worksheet!$D$3:$F$241,3,FALSE)</f>
        <v>Opal Group S.A.S</v>
      </c>
      <c r="E15" s="50">
        <f>+VLOOKUP(A15,'Linea Base'!A:CF,84,0)</f>
        <v>604656938</v>
      </c>
      <c r="F15" s="50">
        <f>+VLOOKUP(A15,'Linea Base'!A:CG,85,0)</f>
        <v>1026747721</v>
      </c>
      <c r="G15" s="51">
        <f t="shared" si="0"/>
        <v>1.6980665505900472</v>
      </c>
      <c r="H15" s="50">
        <f>+VLOOKUP(A15,'Linea Base'!A:CJ,88,0)</f>
        <v>188243808</v>
      </c>
      <c r="I15" s="50">
        <f>+VLOOKUP(A15,'Linea Base'!A:CK,89,0)</f>
        <v>174296870</v>
      </c>
    </row>
    <row r="16" spans="1:9">
      <c r="A16" s="45">
        <v>11</v>
      </c>
      <c r="B16" s="45">
        <v>0</v>
      </c>
      <c r="C16" s="48">
        <v>15</v>
      </c>
      <c r="D16" s="45" t="str">
        <f>VLOOKUP(A16,Worksheet!$D$3:$F$241,3,FALSE)</f>
        <v>3Lim2000 Sas</v>
      </c>
      <c r="E16" s="50">
        <f>+VLOOKUP(A16,'Linea Base'!A:CF,84,0)</f>
        <v>2025855000</v>
      </c>
      <c r="F16" s="50">
        <f>+VLOOKUP(A16,'Linea Base'!A:CG,85,0)</f>
        <v>3183509223</v>
      </c>
      <c r="G16" s="51">
        <f t="shared" si="0"/>
        <v>1.571439823185766</v>
      </c>
      <c r="H16" s="50">
        <f>+VLOOKUP(A16,'Linea Base'!A:CJ,88,0)</f>
        <v>96288668</v>
      </c>
      <c r="I16" s="50">
        <f>+VLOOKUP(A16,'Linea Base'!A:CK,89,0)</f>
        <v>163307984</v>
      </c>
    </row>
    <row r="17" spans="1:9">
      <c r="A17" s="45">
        <v>453</v>
      </c>
      <c r="B17" s="45">
        <v>0</v>
      </c>
      <c r="C17" s="48">
        <v>16</v>
      </c>
      <c r="D17" s="45" t="str">
        <f>VLOOKUP(A17,Worksheet!$D$3:$F$241,3,FALSE)</f>
        <v>Ricol SAS</v>
      </c>
      <c r="E17" s="50">
        <f>+VLOOKUP(A17,'Linea Base'!A:CF,84,0)</f>
        <v>4944132000</v>
      </c>
      <c r="F17" s="50">
        <f>+VLOOKUP(A17,'Linea Base'!A:CG,85,0)</f>
        <v>7435092000</v>
      </c>
      <c r="G17" s="51">
        <f t="shared" si="0"/>
        <v>1.5038214999114101</v>
      </c>
      <c r="H17" s="50">
        <f>+VLOOKUP(A17,'Linea Base'!A:CJ,88,0)</f>
        <v>18232000</v>
      </c>
      <c r="I17" s="50">
        <f>+VLOOKUP(A17,'Linea Base'!A:CK,89,0)</f>
        <v>-103249000</v>
      </c>
    </row>
    <row r="18" spans="1:9">
      <c r="A18" s="45">
        <v>187</v>
      </c>
      <c r="B18" s="45">
        <v>-1.3957499999999999E-2</v>
      </c>
      <c r="C18" s="48">
        <v>17</v>
      </c>
      <c r="D18" s="45" t="str">
        <f>VLOOKUP(A18,Worksheet!$D$3:$F$241,3,FALSE)</f>
        <v>JGH Proyectos y Servicios S.A.S.</v>
      </c>
      <c r="E18" s="50">
        <f>+VLOOKUP(A18,'Linea Base'!A:CF,84,0)</f>
        <v>1695709000</v>
      </c>
      <c r="F18" s="50">
        <f>+VLOOKUP(A18,'Linea Base'!A:CG,85,0)</f>
        <v>2721323000</v>
      </c>
      <c r="G18" s="51">
        <f t="shared" si="0"/>
        <v>1.6048290125251443</v>
      </c>
      <c r="H18" s="50">
        <f>+VLOOKUP(A18,'Linea Base'!A:CJ,88,0)</f>
        <v>169785</v>
      </c>
      <c r="I18" s="50">
        <f>+VLOOKUP(A18,'Linea Base'!A:CK,89,0)</f>
        <v>307675250</v>
      </c>
    </row>
    <row r="19" spans="1:9">
      <c r="A19" s="45">
        <v>23</v>
      </c>
      <c r="B19" s="45">
        <v>-7.3957499999999995E-2</v>
      </c>
      <c r="C19" s="48">
        <v>18</v>
      </c>
      <c r="D19" s="45" t="str">
        <f>VLOOKUP(A19,Worksheet!$D$3:$F$241,3,FALSE)</f>
        <v>Biologistica</v>
      </c>
      <c r="E19" s="50">
        <f>+VLOOKUP(A19,'Linea Base'!A:CF,84,0)</f>
        <v>945456000</v>
      </c>
      <c r="F19" s="50">
        <f>+VLOOKUP(A19,'Linea Base'!A:CG,85,0)</f>
        <v>972724128</v>
      </c>
      <c r="G19" s="51">
        <f t="shared" si="0"/>
        <v>1.0288412448596234</v>
      </c>
      <c r="H19" s="50">
        <f>+VLOOKUP(A19,'Linea Base'!A:CJ,88,0)</f>
        <v>30338150</v>
      </c>
      <c r="I19" s="50">
        <f>+VLOOKUP(A19,'Linea Base'!A:CK,89,0)</f>
        <v>72543181</v>
      </c>
    </row>
    <row r="20" spans="1:9">
      <c r="A20" s="45">
        <v>194</v>
      </c>
      <c r="B20" s="45">
        <v>-8.4285600000000002E-2</v>
      </c>
      <c r="C20" s="48">
        <v>19</v>
      </c>
      <c r="D20" s="45" t="str">
        <f>VLOOKUP(A20,Worksheet!$D$3:$F$241,3,FALSE)</f>
        <v>antaño resto cerveceria artesanal</v>
      </c>
      <c r="E20" s="50">
        <f>+VLOOKUP(A20,'Linea Base'!A:CF,84,0)</f>
        <v>120703000</v>
      </c>
      <c r="F20" s="50">
        <f>+VLOOKUP(A20,'Linea Base'!A:CG,85,0)</f>
        <v>269542000</v>
      </c>
      <c r="G20" s="51">
        <f t="shared" si="0"/>
        <v>2.2331010828231279</v>
      </c>
      <c r="H20" s="50">
        <f>+VLOOKUP(A20,'Linea Base'!A:CJ,88,0)</f>
        <v>63346000</v>
      </c>
      <c r="I20" s="50">
        <f>+VLOOKUP(A20,'Linea Base'!A:CK,89,0)</f>
        <v>-167483000</v>
      </c>
    </row>
    <row r="21" spans="1:9">
      <c r="A21" s="45">
        <v>434</v>
      </c>
      <c r="B21" s="45">
        <v>-0.13785700000000001</v>
      </c>
      <c r="C21" s="48">
        <v>20</v>
      </c>
      <c r="D21" s="45" t="str">
        <f>VLOOKUP(A21,Worksheet!$D$3:$F$241,3,FALSE)</f>
        <v>carla minatti</v>
      </c>
      <c r="E21" s="50">
        <f>+VLOOKUP(A21,'Linea Base'!A:CF,84,0)</f>
        <v>657769900</v>
      </c>
      <c r="F21" s="50">
        <f>+VLOOKUP(A21,'Linea Base'!A:CG,85,0)</f>
        <v>687885020</v>
      </c>
      <c r="G21" s="51">
        <f t="shared" si="0"/>
        <v>1.045783669942939</v>
      </c>
      <c r="H21" s="50">
        <f>+VLOOKUP(A21,'Linea Base'!A:CJ,88,0)</f>
        <v>26491747</v>
      </c>
      <c r="I21" s="50">
        <f>+VLOOKUP(A21,'Linea Base'!A:CK,89,0)</f>
        <v>5349844</v>
      </c>
    </row>
    <row r="22" spans="1:9">
      <c r="A22" s="45">
        <v>14</v>
      </c>
      <c r="B22" s="45">
        <v>-0.17303579999999999</v>
      </c>
      <c r="C22" s="48">
        <v>21</v>
      </c>
      <c r="D22" s="45" t="str">
        <f>VLOOKUP(A22,Worksheet!$D$3:$F$241,3,FALSE)</f>
        <v>Recurso Externo</v>
      </c>
      <c r="E22" s="50">
        <f>+VLOOKUP(A22,'Linea Base'!A:CF,84,0)</f>
        <v>7799122000</v>
      </c>
      <c r="F22" s="50">
        <f>+VLOOKUP(A22,'Linea Base'!A:CG,85,0)</f>
        <v>3947845073</v>
      </c>
      <c r="G22" s="51">
        <f t="shared" si="0"/>
        <v>0.50619096264938546</v>
      </c>
      <c r="H22" s="50">
        <f>+VLOOKUP(A22,'Linea Base'!A:CJ,88,0)</f>
        <v>890628000</v>
      </c>
      <c r="I22" s="50">
        <f>+VLOOKUP(A22,'Linea Base'!A:CK,89,0)</f>
        <v>267770121</v>
      </c>
    </row>
    <row r="23" spans="1:9">
      <c r="A23" s="45">
        <v>197</v>
      </c>
      <c r="B23" s="45">
        <v>-0.1939575</v>
      </c>
      <c r="C23" s="48">
        <v>22</v>
      </c>
      <c r="D23" s="45" t="str">
        <f>VLOOKUP(A23,Worksheet!$D$3:$F$241,3,FALSE)</f>
        <v>Como me pensiono</v>
      </c>
      <c r="E23" s="50">
        <f>+VLOOKUP(A23,'Linea Base'!A:CF,84,0)</f>
        <v>1382350345</v>
      </c>
      <c r="F23" s="50">
        <f>+VLOOKUP(A23,'Linea Base'!A:CG,85,0)</f>
        <v>1440119770</v>
      </c>
      <c r="G23" s="51">
        <f t="shared" si="0"/>
        <v>1.0417907263588813</v>
      </c>
      <c r="H23" s="50">
        <f>+VLOOKUP(A23,'Linea Base'!A:CJ,88,0)</f>
        <v>283517514</v>
      </c>
      <c r="I23" s="50">
        <f>+VLOOKUP(A23,'Linea Base'!A:CK,89,0)</f>
        <v>460369079</v>
      </c>
    </row>
    <row r="24" spans="1:9">
      <c r="A24" s="45">
        <v>105</v>
      </c>
      <c r="B24" s="45">
        <v>-0.28428560000000003</v>
      </c>
      <c r="C24" s="48">
        <v>23</v>
      </c>
      <c r="D24" s="45" t="str">
        <f>VLOOKUP(A24,Worksheet!$D$3:$F$241,3,FALSE)</f>
        <v>CENTRAL DE ABASTECIMIENTOS DEL VALLE</v>
      </c>
      <c r="E24" s="50">
        <f>+VLOOKUP(A24,'Linea Base'!A:CF,84,0)</f>
        <v>4183510000</v>
      </c>
      <c r="F24" s="50">
        <f>+VLOOKUP(A24,'Linea Base'!A:CG,85,0)</f>
        <v>4754792000</v>
      </c>
      <c r="G24" s="51">
        <f t="shared" si="0"/>
        <v>1.1365556673702226</v>
      </c>
      <c r="H24" s="50">
        <f>+VLOOKUP(A24,'Linea Base'!A:CJ,88,0)</f>
        <v>-157214000</v>
      </c>
      <c r="I24" s="50">
        <f>+VLOOKUP(A24,'Linea Base'!A:CK,89,0)</f>
        <v>-121188000</v>
      </c>
    </row>
    <row r="25" spans="1:9">
      <c r="A25" s="45">
        <v>180</v>
      </c>
      <c r="B25" s="45">
        <v>-0.29785709999999999</v>
      </c>
      <c r="C25" s="48">
        <v>24</v>
      </c>
      <c r="D25" s="45" t="str">
        <f>VLOOKUP(A25,Worksheet!$D$3:$F$241,3,FALSE)</f>
        <v>OLDSOFTWARE</v>
      </c>
      <c r="E25" s="50">
        <f>+VLOOKUP(A25,'Linea Base'!A:CF,84,0)</f>
        <v>2204000000</v>
      </c>
      <c r="F25" s="50">
        <f>+VLOOKUP(A25,'Linea Base'!A:CG,85,0)</f>
        <v>2077000000</v>
      </c>
      <c r="G25" s="51">
        <f t="shared" si="0"/>
        <v>0.94237749546279492</v>
      </c>
      <c r="H25" s="50">
        <f>+VLOOKUP(A25,'Linea Base'!A:CJ,88,0)</f>
        <v>250272000</v>
      </c>
      <c r="I25" s="50">
        <f>+VLOOKUP(A25,'Linea Base'!A:CK,89,0)</f>
        <v>191593000</v>
      </c>
    </row>
    <row r="26" spans="1:9">
      <c r="A26" s="45">
        <v>15</v>
      </c>
      <c r="B26" s="45">
        <v>-0.3178571</v>
      </c>
      <c r="C26" s="48">
        <v>25</v>
      </c>
      <c r="D26" s="45" t="str">
        <f>VLOOKUP(A26,Worksheet!$D$3:$F$241,3,FALSE)</f>
        <v>TOSTADORA DE CAFE VERSALLES SAS</v>
      </c>
      <c r="E26" s="50">
        <f>+VLOOKUP(A26,'Linea Base'!A:CF,84,0)</f>
        <v>1489514519</v>
      </c>
      <c r="F26" s="50">
        <f>+VLOOKUP(A26,'Linea Base'!A:CG,85,0)</f>
        <v>1195000000</v>
      </c>
      <c r="G26" s="51">
        <f t="shared" si="0"/>
        <v>0.8022748249559023</v>
      </c>
      <c r="H26" s="50">
        <f>+VLOOKUP(A26,'Linea Base'!A:CJ,88,0)</f>
        <v>41974820</v>
      </c>
      <c r="I26" s="50">
        <f>+VLOOKUP(A26,'Linea Base'!A:CK,89,0)</f>
        <v>47885200</v>
      </c>
    </row>
    <row r="27" spans="1:9">
      <c r="A27" s="45">
        <v>163</v>
      </c>
      <c r="B27" s="45">
        <v>-0.31895370000000001</v>
      </c>
      <c r="C27" s="46">
        <v>26</v>
      </c>
      <c r="D27" s="45" t="str">
        <f>VLOOKUP(A27,Worksheet!$D$3:$F$241,3,FALSE)</f>
        <v>Potencia y Tecnología Incorporada</v>
      </c>
      <c r="E27" s="50">
        <f>+VLOOKUP(A27,'Linea Base'!A:CF,84,0)</f>
        <v>16513181902</v>
      </c>
      <c r="F27" s="50">
        <f>+VLOOKUP(A27,'Linea Base'!A:CG,85,0)</f>
        <v>26101797269</v>
      </c>
      <c r="G27" s="51">
        <f t="shared" si="0"/>
        <v>1.5806643095137631</v>
      </c>
      <c r="H27" s="50">
        <f>+VLOOKUP(A27,'Linea Base'!A:CJ,88,0)</f>
        <v>1091028424</v>
      </c>
      <c r="I27" s="50">
        <f>+VLOOKUP(A27,'Linea Base'!A:CK,89,0)</f>
        <v>2131593615</v>
      </c>
    </row>
    <row r="28" spans="1:9">
      <c r="A28" s="45">
        <v>392</v>
      </c>
      <c r="B28" s="45">
        <v>-0.32214290000000001</v>
      </c>
      <c r="C28" s="46">
        <v>27</v>
      </c>
      <c r="D28" s="45" t="str">
        <f>VLOOKUP(A28,Worksheet!$D$3:$F$241,3,FALSE)</f>
        <v>Grupo alcon colombia</v>
      </c>
      <c r="E28" s="50">
        <f>+VLOOKUP(A28,'Linea Base'!A:CF,84,0)</f>
        <v>581505631</v>
      </c>
      <c r="F28" s="50">
        <f>+VLOOKUP(A28,'Linea Base'!A:CG,85,0)</f>
        <v>642372285</v>
      </c>
      <c r="G28" s="51">
        <f t="shared" si="0"/>
        <v>1.1046707903676345</v>
      </c>
      <c r="H28" s="50">
        <f>+VLOOKUP(A28,'Linea Base'!A:CJ,88,0)</f>
        <v>28952725</v>
      </c>
      <c r="I28" s="50">
        <f>+VLOOKUP(A28,'Linea Base'!A:CK,89,0)</f>
        <v>8944127</v>
      </c>
    </row>
    <row r="29" spans="1:9">
      <c r="A29" s="45">
        <v>375</v>
      </c>
      <c r="B29" s="45">
        <v>-0.34428569999999997</v>
      </c>
      <c r="C29" s="46">
        <v>28</v>
      </c>
      <c r="D29" s="45" t="str">
        <f>VLOOKUP(A29,Worksheet!$D$3:$F$241,3,FALSE)</f>
        <v>0618 artefactos sas</v>
      </c>
      <c r="E29" s="50">
        <f>+VLOOKUP(A29,'Linea Base'!A:CF,84,0)</f>
        <v>250000000</v>
      </c>
      <c r="F29" s="50">
        <f>+VLOOKUP(A29,'Linea Base'!A:CG,85,0)</f>
        <v>303000000</v>
      </c>
      <c r="G29" s="51">
        <f t="shared" si="0"/>
        <v>1.212</v>
      </c>
      <c r="H29" s="50">
        <f>+VLOOKUP(A29,'Linea Base'!A:CJ,88,0)</f>
        <v>-485</v>
      </c>
      <c r="I29" s="50">
        <f>+VLOOKUP(A29,'Linea Base'!A:CK,89,0)</f>
        <v>-692</v>
      </c>
    </row>
    <row r="30" spans="1:9">
      <c r="A30" s="45">
        <v>316</v>
      </c>
      <c r="B30" s="45">
        <v>-0.40428560000000002</v>
      </c>
      <c r="C30" s="46">
        <v>29</v>
      </c>
      <c r="D30" s="45" t="str">
        <f>VLOOKUP(A30,Worksheet!$D$3:$F$241,3,FALSE)</f>
        <v>EI&amp;T INGENIERIA</v>
      </c>
      <c r="E30" s="50">
        <f>+VLOOKUP(A30,'Linea Base'!A:CF,84,0)</f>
        <v>1941804068</v>
      </c>
      <c r="F30" s="50">
        <f>+VLOOKUP(A30,'Linea Base'!A:CG,85,0)</f>
        <v>1453967501</v>
      </c>
      <c r="G30" s="51">
        <f t="shared" si="0"/>
        <v>0.74877147749388684</v>
      </c>
      <c r="H30" s="50">
        <f>+VLOOKUP(A30,'Linea Base'!A:CJ,88,0)</f>
        <v>45298938</v>
      </c>
      <c r="I30" s="50">
        <f>+VLOOKUP(A30,'Linea Base'!A:CK,89,0)</f>
        <v>13437000</v>
      </c>
    </row>
    <row r="31" spans="1:9">
      <c r="A31" s="45">
        <v>101</v>
      </c>
      <c r="B31" s="45">
        <v>-0.44000010000000001</v>
      </c>
      <c r="C31" s="47">
        <v>30</v>
      </c>
      <c r="D31" s="45" t="str">
        <f>VLOOKUP(A31,Worksheet!$D$3:$F$241,3,FALSE)</f>
        <v>little prints workshop sas</v>
      </c>
      <c r="E31" s="50">
        <f>+VLOOKUP(A31,'Linea Base'!A:CF,84,0)</f>
        <v>446482056</v>
      </c>
      <c r="F31" s="50">
        <f>+VLOOKUP(A31,'Linea Base'!A:CG,85,0)</f>
        <v>583555733</v>
      </c>
      <c r="G31" s="51">
        <f t="shared" si="0"/>
        <v>1.3070082552208997</v>
      </c>
      <c r="H31" s="50">
        <f>+VLOOKUP(A31,'Linea Base'!A:CJ,88,0)</f>
        <v>8444191</v>
      </c>
      <c r="I31" s="50">
        <f>+VLOOKUP(A31,'Linea Base'!A:CK,89,0)</f>
        <v>11502438</v>
      </c>
    </row>
    <row r="32" spans="1:9">
      <c r="A32" s="45">
        <v>179</v>
      </c>
      <c r="B32" s="45">
        <v>-0.51395749999999996</v>
      </c>
      <c r="C32" s="47">
        <v>31</v>
      </c>
      <c r="D32" s="45" t="str">
        <f>VLOOKUP(A32,Worksheet!$D$3:$F$241,3,FALSE)</f>
        <v>Colombia Industrial y Automotriz</v>
      </c>
      <c r="E32" s="50">
        <f>+VLOOKUP(A32,'Linea Base'!A:CF,84,0)</f>
        <v>9680900000</v>
      </c>
      <c r="F32" s="50">
        <f>+VLOOKUP(A32,'Linea Base'!A:CG,85,0)</f>
        <v>10280300000</v>
      </c>
      <c r="G32" s="51">
        <f t="shared" si="0"/>
        <v>1.0619157309754259</v>
      </c>
      <c r="H32" s="50">
        <f>+VLOOKUP(A32,'Linea Base'!A:CJ,88,0)</f>
        <v>1104900000</v>
      </c>
      <c r="I32" s="50">
        <f>+VLOOKUP(A32,'Linea Base'!A:CK,89,0)</f>
        <v>1120200000</v>
      </c>
    </row>
    <row r="33" spans="1:9">
      <c r="A33" s="45">
        <v>124</v>
      </c>
      <c r="B33" s="45">
        <v>-0.51428569999999996</v>
      </c>
      <c r="C33" s="46">
        <v>32</v>
      </c>
      <c r="D33" s="45" t="str">
        <f>VLOOKUP(A33,Worksheet!$D$3:$F$241,3,FALSE)</f>
        <v>Origen Ingeniería SAS</v>
      </c>
      <c r="E33" s="50">
        <f>+VLOOKUP(A33,'Linea Base'!A:CF,84,0)</f>
        <v>1125424079</v>
      </c>
      <c r="F33" s="50">
        <f>+VLOOKUP(A33,'Linea Base'!A:CG,85,0)</f>
        <v>1819589839</v>
      </c>
      <c r="G33" s="51">
        <f t="shared" si="0"/>
        <v>1.6168037213285891</v>
      </c>
      <c r="H33" s="50">
        <f>+VLOOKUP(A33,'Linea Base'!A:CJ,88,0)</f>
        <v>119108390</v>
      </c>
      <c r="I33" s="50">
        <f>+VLOOKUP(A33,'Linea Base'!A:CK,89,0)</f>
        <v>260304634</v>
      </c>
    </row>
    <row r="34" spans="1:9">
      <c r="A34" s="45">
        <v>150</v>
      </c>
      <c r="B34" s="45">
        <v>-0.55785709999999999</v>
      </c>
      <c r="C34" s="46">
        <v>33</v>
      </c>
      <c r="D34" s="45" t="str">
        <f>VLOOKUP(A34,Worksheet!$D$3:$F$241,3,FALSE)</f>
        <v>PROSANC INGENIEROS SAS</v>
      </c>
      <c r="E34" s="50">
        <f>+VLOOKUP(A34,'Linea Base'!A:CF,84,0)</f>
        <v>18000000</v>
      </c>
      <c r="F34" s="50">
        <f>+VLOOKUP(A34,'Linea Base'!A:CG,85,0)</f>
        <v>165000000</v>
      </c>
      <c r="G34" s="51">
        <f t="shared" si="0"/>
        <v>9.1666666666666661</v>
      </c>
      <c r="H34" s="50">
        <f>+VLOOKUP(A34,'Linea Base'!A:CJ,88,0)</f>
        <v>80000000</v>
      </c>
      <c r="I34" s="50">
        <f>+VLOOKUP(A34,'Linea Base'!A:CK,89,0)</f>
        <v>20000000</v>
      </c>
    </row>
    <row r="35" spans="1:9">
      <c r="A35" s="45">
        <v>136</v>
      </c>
      <c r="B35" s="45">
        <v>-0.71395750000000002</v>
      </c>
      <c r="C35" s="46">
        <v>34</v>
      </c>
      <c r="D35" s="45" t="str">
        <f>VLOOKUP(A35,Worksheet!$D$3:$F$241,3,FALSE)</f>
        <v>Solution Systems Ltda</v>
      </c>
      <c r="E35" s="50">
        <f>+VLOOKUP(A35,'Linea Base'!A:CF,84,0)</f>
        <v>891769902</v>
      </c>
      <c r="F35" s="50">
        <f>+VLOOKUP(A35,'Linea Base'!A:CG,85,0)</f>
        <v>1060582541</v>
      </c>
      <c r="G35" s="51">
        <f t="shared" si="0"/>
        <v>1.1893006689521575</v>
      </c>
      <c r="H35" s="50">
        <f>+VLOOKUP(A35,'Linea Base'!A:CJ,88,0)</f>
        <v>27232546</v>
      </c>
      <c r="I35" s="50">
        <f>+VLOOKUP(A35,'Linea Base'!A:CK,89,0)</f>
        <v>97349000</v>
      </c>
    </row>
    <row r="36" spans="1:9">
      <c r="A36" s="45">
        <v>119</v>
      </c>
      <c r="B36" s="45">
        <v>-0.77999989999999997</v>
      </c>
      <c r="C36" s="46">
        <v>35</v>
      </c>
      <c r="D36" s="45" t="str">
        <f>VLOOKUP(A36,Worksheet!$D$3:$F$241,3,FALSE)</f>
        <v>Gupo moda visual S.A.S</v>
      </c>
      <c r="E36" s="50">
        <f>+VLOOKUP(A36,'Linea Base'!A:CF,84,0)</f>
        <v>316000000</v>
      </c>
      <c r="F36" s="50">
        <f>+VLOOKUP(A36,'Linea Base'!A:CG,85,0)</f>
        <v>622000000</v>
      </c>
      <c r="G36" s="51">
        <f t="shared" si="0"/>
        <v>1.9683544303797469</v>
      </c>
      <c r="H36" s="50">
        <f>+VLOOKUP(A36,'Linea Base'!A:CJ,88,0)</f>
        <v>43000000</v>
      </c>
      <c r="I36" s="50">
        <f>+VLOOKUP(A36,'Linea Base'!A:CK,89,0)</f>
        <v>6320000</v>
      </c>
    </row>
    <row r="37" spans="1:9">
      <c r="A37" s="45">
        <v>171</v>
      </c>
      <c r="B37" s="45">
        <v>-0.80214289999999999</v>
      </c>
      <c r="C37" s="46">
        <v>36</v>
      </c>
      <c r="D37" s="45" t="str">
        <f>VLOOKUP(A37,Worksheet!$D$3:$F$241,3,FALSE)</f>
        <v>ITALA SAS</v>
      </c>
      <c r="E37" s="50">
        <f>+VLOOKUP(A37,'Linea Base'!A:CF,84,0)</f>
        <v>1425691000</v>
      </c>
      <c r="F37" s="50">
        <f>+VLOOKUP(A37,'Linea Base'!A:CG,85,0)</f>
        <v>1459150000</v>
      </c>
      <c r="G37" s="51">
        <f t="shared" si="0"/>
        <v>1.0234686197780585</v>
      </c>
      <c r="H37" s="50">
        <f>+VLOOKUP(A37,'Linea Base'!A:CJ,88,0)</f>
        <v>57480457</v>
      </c>
      <c r="I37" s="50">
        <f>+VLOOKUP(A37,'Linea Base'!A:CK,89,0)</f>
        <v>61034758</v>
      </c>
    </row>
    <row r="38" spans="1:9">
      <c r="A38" s="45">
        <v>28</v>
      </c>
      <c r="B38" s="45">
        <v>-0.85999990000000004</v>
      </c>
      <c r="C38" s="46">
        <v>37</v>
      </c>
      <c r="D38" s="45" t="str">
        <f>VLOOKUP(A38,Worksheet!$D$3:$F$241,3,FALSE)</f>
        <v>Estructuras Metalicas Acabados Industriales S.A.S</v>
      </c>
      <c r="E38" s="50">
        <f>+VLOOKUP(A38,'Linea Base'!A:CF,84,0)</f>
        <v>280000000</v>
      </c>
      <c r="F38" s="50">
        <f>+VLOOKUP(A38,'Linea Base'!A:CG,85,0)</f>
        <v>1700000000</v>
      </c>
      <c r="G38" s="51">
        <f t="shared" si="0"/>
        <v>6.0714285714285712</v>
      </c>
      <c r="H38" s="50">
        <f>+VLOOKUP(A38,'Linea Base'!A:CJ,88,0)</f>
        <v>-307000000</v>
      </c>
      <c r="I38" s="50">
        <f>+VLOOKUP(A38,'Linea Base'!A:CK,89,0)</f>
        <v>200000000</v>
      </c>
    </row>
    <row r="39" spans="1:9">
      <c r="A39" s="45">
        <v>442</v>
      </c>
      <c r="B39" s="45">
        <v>-0.90214300000000003</v>
      </c>
      <c r="C39" s="46">
        <v>38</v>
      </c>
      <c r="D39" s="45" t="str">
        <f>VLOOKUP(A39,Worksheet!$D$3:$F$241,3,FALSE)</f>
        <v>R&amp;M FACTORY</v>
      </c>
      <c r="E39" s="50">
        <f>+VLOOKUP(A39,'Linea Base'!A:CF,84,0)</f>
        <v>1856722000</v>
      </c>
      <c r="F39" s="50">
        <f>+VLOOKUP(A39,'Linea Base'!A:CG,85,0)</f>
        <v>2803361713</v>
      </c>
      <c r="G39" s="51">
        <f t="shared" si="0"/>
        <v>1.5098446148642608</v>
      </c>
      <c r="H39" s="50">
        <f>+VLOOKUP(A39,'Linea Base'!A:CJ,88,0)</f>
        <v>96443000</v>
      </c>
      <c r="I39" s="50">
        <f>+VLOOKUP(A39,'Linea Base'!A:CK,89,0)</f>
        <v>130836821</v>
      </c>
    </row>
    <row r="40" spans="1:9">
      <c r="A40" s="45">
        <v>131</v>
      </c>
      <c r="B40" s="45">
        <v>-1.017857</v>
      </c>
      <c r="C40" s="46">
        <v>39</v>
      </c>
      <c r="D40" s="45" t="str">
        <f>VLOOKUP(A40,Worksheet!$D$3:$F$241,3,FALSE)</f>
        <v>fresh and natural</v>
      </c>
      <c r="E40" s="50">
        <f>+VLOOKUP(A40,'Linea Base'!A:CF,84,0)</f>
        <v>3133425527</v>
      </c>
      <c r="F40" s="50">
        <f>+VLOOKUP(A40,'Linea Base'!A:CG,85,0)</f>
        <v>2973685538</v>
      </c>
      <c r="G40" s="51">
        <f t="shared" si="0"/>
        <v>0.94902065243818379</v>
      </c>
      <c r="H40" s="50">
        <f>+VLOOKUP(A40,'Linea Base'!A:CJ,88,0)</f>
        <v>206260891</v>
      </c>
      <c r="I40" s="50">
        <f>+VLOOKUP(A40,'Linea Base'!A:CK,89,0)</f>
        <v>108397135</v>
      </c>
    </row>
    <row r="41" spans="1:9">
      <c r="A41" s="45">
        <v>134</v>
      </c>
      <c r="B41" s="45">
        <v>-1.0642860000000001</v>
      </c>
      <c r="C41" s="46">
        <v>40</v>
      </c>
      <c r="D41" s="45" t="str">
        <f>VLOOKUP(A41,Worksheet!$D$3:$F$241,3,FALSE)</f>
        <v>urbanizadora metro cuadrado</v>
      </c>
      <c r="E41" s="50">
        <f>+VLOOKUP(A41,'Linea Base'!A:CF,84,0)</f>
        <v>65131317</v>
      </c>
      <c r="F41" s="50">
        <f>+VLOOKUP(A41,'Linea Base'!A:CG,85,0)</f>
        <v>373625331</v>
      </c>
      <c r="G41" s="51">
        <f t="shared" si="0"/>
        <v>5.7364927996158901</v>
      </c>
      <c r="H41" s="50">
        <f>+VLOOKUP(A41,'Linea Base'!A:CJ,88,0)</f>
        <v>3379249</v>
      </c>
      <c r="I41" s="50">
        <f>+VLOOKUP(A41,'Linea Base'!A:CK,89,0)</f>
        <v>28624335</v>
      </c>
    </row>
    <row r="42" spans="1:9">
      <c r="A42" s="45">
        <v>217</v>
      </c>
      <c r="B42" s="45">
        <v>-1.1000000000000001</v>
      </c>
      <c r="C42" s="46">
        <v>41</v>
      </c>
      <c r="D42" s="45" t="str">
        <f>VLOOKUP(A42,Worksheet!$D$3:$F$241,3,FALSE)</f>
        <v>AGENCIA DE SEGUROS BONANZA</v>
      </c>
      <c r="E42" s="50">
        <f>+VLOOKUP(A42,'Linea Base'!A:CF,84,0)</f>
        <v>846811809</v>
      </c>
      <c r="F42" s="50">
        <f>+VLOOKUP(A42,'Linea Base'!A:CG,85,0)</f>
        <v>879236087</v>
      </c>
      <c r="G42" s="51">
        <f t="shared" si="0"/>
        <v>1.0382898273918615</v>
      </c>
      <c r="H42" s="50">
        <f>+VLOOKUP(A42,'Linea Base'!A:CJ,88,0)</f>
        <v>34248978</v>
      </c>
      <c r="I42" s="50">
        <f>+VLOOKUP(A42,'Linea Base'!A:CK,89,0)</f>
        <v>23057975</v>
      </c>
    </row>
    <row r="43" spans="1:9">
      <c r="A43" s="45">
        <v>226</v>
      </c>
      <c r="B43" s="45">
        <v>-1.3178570000000001</v>
      </c>
      <c r="C43" s="46">
        <v>42</v>
      </c>
      <c r="D43" s="45" t="str">
        <f>VLOOKUP(A43,Worksheet!$D$3:$F$241,3,FALSE)</f>
        <v>servired working sas</v>
      </c>
      <c r="E43" s="50">
        <f>+VLOOKUP(A43,'Linea Base'!A:CF,84,0)</f>
        <v>243829000</v>
      </c>
      <c r="F43" s="50">
        <f>+VLOOKUP(A43,'Linea Base'!A:CG,85,0)</f>
        <v>375904000</v>
      </c>
      <c r="G43" s="51">
        <f t="shared" si="0"/>
        <v>1.5416705970167617</v>
      </c>
      <c r="H43" s="50">
        <f>+VLOOKUP(A43,'Linea Base'!A:CJ,88,0)</f>
        <v>21124000</v>
      </c>
      <c r="I43" s="50">
        <f>+VLOOKUP(A43,'Linea Base'!A:CK,89,0)</f>
        <v>39430000</v>
      </c>
    </row>
    <row r="44" spans="1:9">
      <c r="A44" s="45">
        <v>172</v>
      </c>
      <c r="B44" s="45">
        <v>-1.48</v>
      </c>
      <c r="C44" s="46">
        <v>43</v>
      </c>
      <c r="D44" s="45" t="str">
        <f>VLOOKUP(A44,Worksheet!$D$3:$F$241,3,FALSE)</f>
        <v>Uran Renteria Ingenieros S.A.S</v>
      </c>
      <c r="E44" s="50">
        <f>+VLOOKUP(A44,'Linea Base'!A:CF,84,0)</f>
        <v>913883213</v>
      </c>
      <c r="F44" s="50">
        <f>+VLOOKUP(A44,'Linea Base'!A:CG,85,0)</f>
        <v>349601047</v>
      </c>
      <c r="G44" s="51">
        <f t="shared" si="0"/>
        <v>0.38254455495726453</v>
      </c>
      <c r="H44" s="50">
        <f>+VLOOKUP(A44,'Linea Base'!A:CJ,88,0)</f>
        <v>29518000</v>
      </c>
      <c r="I44" s="50">
        <f>+VLOOKUP(A44,'Linea Base'!A:CK,89,0)</f>
        <v>18613956000</v>
      </c>
    </row>
    <row r="45" spans="1:9">
      <c r="A45" s="45">
        <v>178</v>
      </c>
      <c r="B45" s="45">
        <v>-1.51</v>
      </c>
      <c r="C45" s="46">
        <v>44</v>
      </c>
      <c r="D45" s="45" t="str">
        <f>VLOOKUP(A45,Worksheet!$D$3:$F$241,3,FALSE)</f>
        <v>Dorado Muñoz Consultoria S.A.S</v>
      </c>
      <c r="E45" s="50">
        <f>+VLOOKUP(A45,'Linea Base'!A:CF,84,0)</f>
        <v>349115480</v>
      </c>
      <c r="F45" s="50">
        <f>+VLOOKUP(A45,'Linea Base'!A:CG,85,0)</f>
        <v>579204745</v>
      </c>
      <c r="G45" s="51">
        <f t="shared" si="0"/>
        <v>1.6590634852398982</v>
      </c>
      <c r="H45" s="50">
        <f>+VLOOKUP(A45,'Linea Base'!A:CJ,88,0)</f>
        <v>20029702</v>
      </c>
      <c r="I45" s="50">
        <f>+VLOOKUP(A45,'Linea Base'!A:CK,89,0)</f>
        <v>68014442</v>
      </c>
    </row>
    <row r="46" spans="1:9">
      <c r="A46" s="45">
        <v>125</v>
      </c>
      <c r="B46" s="45">
        <v>-1.6</v>
      </c>
      <c r="C46" s="46">
        <v>45</v>
      </c>
      <c r="D46" s="45" t="str">
        <f>VLOOKUP(A46,Worksheet!$D$3:$F$241,3,FALSE)</f>
        <v>Souvenir Marketing Promocional S.A.S.</v>
      </c>
      <c r="E46" s="50">
        <f>+VLOOKUP(A46,'Linea Base'!A:CF,84,0)</f>
        <v>4028477798</v>
      </c>
      <c r="F46" s="50">
        <f>+VLOOKUP(A46,'Linea Base'!A:CG,85,0)</f>
        <v>3379566707</v>
      </c>
      <c r="G46" s="51">
        <f t="shared" si="0"/>
        <v>0.83891903504540555</v>
      </c>
      <c r="H46" s="50">
        <f>+VLOOKUP(A46,'Linea Base'!A:CJ,88,0)</f>
        <v>-8397205</v>
      </c>
      <c r="I46" s="50">
        <f>+VLOOKUP(A46,'Linea Base'!A:CK,89,0)</f>
        <v>10257156</v>
      </c>
    </row>
    <row r="47" spans="1:9">
      <c r="A47" s="45">
        <v>396</v>
      </c>
      <c r="B47" s="45">
        <v>-1.6221429999999999</v>
      </c>
      <c r="C47" s="46">
        <v>46</v>
      </c>
      <c r="D47" s="45" t="str">
        <f>VLOOKUP(A47,Worksheet!$D$3:$F$241,3,FALSE)</f>
        <v>valor nutricional</v>
      </c>
      <c r="E47" s="50">
        <f>+VLOOKUP(A47,'Linea Base'!A:CF,84,0)</f>
        <v>500713000</v>
      </c>
      <c r="F47" s="50">
        <f>+VLOOKUP(A47,'Linea Base'!A:CG,85,0)</f>
        <v>1000779000</v>
      </c>
      <c r="G47" s="51">
        <f t="shared" si="0"/>
        <v>1.9987078426164289</v>
      </c>
      <c r="H47" s="50">
        <f>+VLOOKUP(A47,'Linea Base'!A:CJ,88,0)</f>
        <v>53629616</v>
      </c>
      <c r="I47" s="50">
        <f>+VLOOKUP(A47,'Linea Base'!A:CK,89,0)</f>
        <v>-21154994</v>
      </c>
    </row>
    <row r="48" spans="1:9">
      <c r="A48" s="45">
        <v>18</v>
      </c>
      <c r="B48" s="45">
        <v>-1.6821429999999999</v>
      </c>
      <c r="C48" s="46">
        <v>47</v>
      </c>
      <c r="D48" s="45" t="str">
        <f>VLOOKUP(A48,Worksheet!$D$3:$F$241,3,FALSE)</f>
        <v>agroasociados</v>
      </c>
      <c r="E48" s="50">
        <f>+VLOOKUP(A48,'Linea Base'!A:CF,84,0)</f>
        <v>497119266</v>
      </c>
      <c r="F48" s="50">
        <f>+VLOOKUP(A48,'Linea Base'!A:CG,85,0)</f>
        <v>727554695</v>
      </c>
      <c r="G48" s="51">
        <f t="shared" si="0"/>
        <v>1.4635415377363388</v>
      </c>
      <c r="H48" s="50">
        <f>+VLOOKUP(A48,'Linea Base'!A:CJ,88,0)</f>
        <v>19314826</v>
      </c>
      <c r="I48" s="50">
        <f>+VLOOKUP(A48,'Linea Base'!A:CK,89,0)</f>
        <v>34500085</v>
      </c>
    </row>
    <row r="49" spans="1:9">
      <c r="A49" s="45">
        <v>311</v>
      </c>
      <c r="B49" s="45">
        <v>-1.993957</v>
      </c>
      <c r="C49" s="46">
        <v>48</v>
      </c>
      <c r="D49" s="45" t="str">
        <f>VLOOKUP(A49,Worksheet!$D$3:$F$241,3,FALSE)</f>
        <v>PVC Global Constructions S.A.S</v>
      </c>
      <c r="E49" s="50">
        <f>+VLOOKUP(A49,'Linea Base'!A:CF,84,0)</f>
        <v>482629335</v>
      </c>
      <c r="F49" s="50">
        <f>+VLOOKUP(A49,'Linea Base'!A:CG,85,0)</f>
        <v>3277938334</v>
      </c>
      <c r="G49" s="51">
        <f t="shared" si="0"/>
        <v>6.7918340148138734</v>
      </c>
      <c r="H49" s="50">
        <f>+VLOOKUP(A49,'Linea Base'!A:CJ,88,0)</f>
        <v>49465320</v>
      </c>
      <c r="I49" s="50">
        <f>+VLOOKUP(A49,'Linea Base'!A:CK,89,0)</f>
        <v>319320004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73"/>
  <sheetViews>
    <sheetView topLeftCell="C3" workbookViewId="0">
      <selection activeCell="A9" sqref="A9"/>
    </sheetView>
  </sheetViews>
  <sheetFormatPr baseColWidth="10" defaultColWidth="9.140625" defaultRowHeight="15"/>
  <cols>
    <col min="5" max="5" width="50.140625" customWidth="1"/>
    <col min="6" max="6" width="17.85546875" bestFit="1" customWidth="1"/>
    <col min="7" max="7" width="15.140625" bestFit="1" customWidth="1"/>
    <col min="8" max="8" width="13.140625" bestFit="1" customWidth="1"/>
    <col min="9" max="9" width="11.5703125" bestFit="1" customWidth="1"/>
    <col min="10" max="11" width="11.85546875" customWidth="1"/>
    <col min="12" max="12" width="14.140625" bestFit="1" customWidth="1"/>
    <col min="13" max="13" width="12.140625" customWidth="1"/>
  </cols>
  <sheetData>
    <row r="3" spans="2:8" s="36" customFormat="1">
      <c r="B3" s="36" t="s">
        <v>487</v>
      </c>
      <c r="C3" s="36" t="s">
        <v>488</v>
      </c>
      <c r="D3" s="36" t="s">
        <v>489</v>
      </c>
      <c r="E3" s="36" t="s">
        <v>493</v>
      </c>
      <c r="F3" s="36" t="s">
        <v>4461</v>
      </c>
      <c r="G3" s="36" t="s">
        <v>4484</v>
      </c>
    </row>
    <row r="4" spans="2:8">
      <c r="B4">
        <v>141</v>
      </c>
      <c r="C4">
        <v>1.066964</v>
      </c>
      <c r="D4">
        <v>1</v>
      </c>
      <c r="E4" t="str">
        <f>VLOOKUP(B4,Worksheet!$D$3:$F$241,3,FALSE)</f>
        <v>Pacifico Snacks SAS</v>
      </c>
      <c r="F4" s="24">
        <f>+VLOOKUP(B4,'Linea Base'!A:CG,85,0)</f>
        <v>7471201258</v>
      </c>
      <c r="G4" s="18">
        <v>10000000</v>
      </c>
      <c r="H4" s="44">
        <f>+G4/F4</f>
        <v>1.3384728445498932E-3</v>
      </c>
    </row>
    <row r="5" spans="2:8">
      <c r="B5">
        <v>186</v>
      </c>
      <c r="C5">
        <v>0.80696429999999997</v>
      </c>
      <c r="D5">
        <v>2</v>
      </c>
      <c r="E5" t="str">
        <f>VLOOKUP(B5,Worksheet!$D$3:$F$241,3,FALSE)</f>
        <v>Grupo Empresarial KOUE</v>
      </c>
      <c r="F5" s="19">
        <f>+VLOOKUP(B5,'Linea Base'!A:CG,85,0)</f>
        <v>252505251</v>
      </c>
      <c r="G5" s="18">
        <v>3500000</v>
      </c>
      <c r="H5" s="44">
        <f t="shared" ref="H5:H29" si="0">+G5/F5</f>
        <v>1.3861097882673338E-2</v>
      </c>
    </row>
    <row r="6" spans="2:8">
      <c r="B6">
        <v>162</v>
      </c>
      <c r="C6">
        <v>0.55571429999999999</v>
      </c>
      <c r="D6">
        <v>3</v>
      </c>
      <c r="E6" t="str">
        <f>VLOOKUP(B6,Worksheet!$D$3:$F$241,3,FALSE)</f>
        <v>grupo bit</v>
      </c>
      <c r="F6" s="23">
        <f>+VLOOKUP(B6,'Linea Base'!A:CG,85,0)</f>
        <v>3763474000</v>
      </c>
      <c r="G6" s="18">
        <v>7000000</v>
      </c>
      <c r="H6" s="44">
        <f t="shared" si="0"/>
        <v>1.8599836215156529E-3</v>
      </c>
    </row>
    <row r="7" spans="2:8">
      <c r="B7">
        <v>83</v>
      </c>
      <c r="C7">
        <v>0.52214300000000002</v>
      </c>
      <c r="D7">
        <v>4</v>
      </c>
      <c r="E7" t="str">
        <f>VLOOKUP(B7,Worksheet!$D$3:$F$241,3,FALSE)</f>
        <v>fi colectivo creativo sas</v>
      </c>
      <c r="F7" s="20">
        <f>+VLOOKUP(B7,'Linea Base'!A:CG,85,0)</f>
        <v>679336483</v>
      </c>
      <c r="G7" s="18">
        <v>4800000</v>
      </c>
      <c r="H7" s="44">
        <f t="shared" si="0"/>
        <v>7.0657179764626304E-3</v>
      </c>
    </row>
    <row r="8" spans="2:8">
      <c r="B8">
        <v>378</v>
      </c>
      <c r="C8">
        <v>0.4669643</v>
      </c>
      <c r="D8">
        <v>5</v>
      </c>
      <c r="E8" t="str">
        <f>VLOOKUP(B8,Worksheet!$D$3:$F$241,3,FALSE)</f>
        <v>FUNDAFAST SAS</v>
      </c>
      <c r="F8" s="21">
        <f>+VLOOKUP(B8,'Linea Base'!A:CG,85,0)</f>
        <v>1221733000</v>
      </c>
      <c r="G8" s="18">
        <v>5200000</v>
      </c>
      <c r="H8" s="44">
        <f t="shared" si="0"/>
        <v>4.2562491149866627E-3</v>
      </c>
    </row>
    <row r="9" spans="2:8">
      <c r="B9">
        <v>156</v>
      </c>
      <c r="C9">
        <v>0.42214289999999999</v>
      </c>
      <c r="D9">
        <v>6</v>
      </c>
      <c r="E9" t="str">
        <f>VLOOKUP(B9,Worksheet!$D$3:$F$241,3,FALSE)</f>
        <v>neurologos de occidente</v>
      </c>
      <c r="F9" s="20">
        <f>+VLOOKUP(B9,'Linea Base'!A:CG,85,0)</f>
        <v>831138894</v>
      </c>
      <c r="G9" s="18">
        <v>4800000</v>
      </c>
      <c r="H9" s="44">
        <f t="shared" si="0"/>
        <v>5.775208012344565E-3</v>
      </c>
    </row>
    <row r="10" spans="2:8">
      <c r="B10">
        <v>26</v>
      </c>
      <c r="C10">
        <v>0.32214300000000001</v>
      </c>
      <c r="D10">
        <v>7</v>
      </c>
      <c r="E10" t="str">
        <f>VLOOKUP(B10,Worksheet!$D$3:$F$241,3,FALSE)</f>
        <v>multioficinas de colombia</v>
      </c>
      <c r="F10" s="21">
        <f>+VLOOKUP(B10,'Linea Base'!A:CG,85,0)</f>
        <v>1215000000</v>
      </c>
      <c r="G10" s="18">
        <v>5200000</v>
      </c>
      <c r="H10" s="44">
        <f t="shared" si="0"/>
        <v>4.2798353909465018E-3</v>
      </c>
    </row>
    <row r="11" spans="2:8">
      <c r="B11">
        <v>312</v>
      </c>
      <c r="C11">
        <v>0.28214299999999998</v>
      </c>
      <c r="D11">
        <v>8</v>
      </c>
      <c r="E11" t="str">
        <f>VLOOKUP(B11,Worksheet!$D$3:$F$241,3,FALSE)</f>
        <v>en su casa</v>
      </c>
      <c r="F11" s="20">
        <f>+VLOOKUP(B11,'Linea Base'!A:CG,85,0)</f>
        <v>728000000</v>
      </c>
      <c r="G11" s="18">
        <v>4800000</v>
      </c>
      <c r="H11" s="44">
        <f t="shared" si="0"/>
        <v>6.5934065934065934E-3</v>
      </c>
    </row>
    <row r="12" spans="2:8">
      <c r="B12">
        <v>118</v>
      </c>
      <c r="C12">
        <v>0.24214289999999999</v>
      </c>
      <c r="D12">
        <v>9</v>
      </c>
      <c r="E12" t="str">
        <f>VLOOKUP(B12,Worksheet!$D$3:$F$241,3,FALSE)</f>
        <v>DOLCE SOGNO SAS</v>
      </c>
      <c r="F12" s="19">
        <f>+VLOOKUP(B12,'Linea Base'!A:CG,85,0)</f>
        <v>227926467</v>
      </c>
      <c r="G12" s="18">
        <v>3500000</v>
      </c>
      <c r="H12" s="44">
        <f t="shared" si="0"/>
        <v>1.5355829650095002E-2</v>
      </c>
    </row>
    <row r="13" spans="2:8">
      <c r="B13">
        <v>47</v>
      </c>
      <c r="C13">
        <v>0.17785719999999999</v>
      </c>
      <c r="D13">
        <v>10</v>
      </c>
      <c r="E13" t="str">
        <f>VLOOKUP(B13,Worksheet!$D$3:$F$241,3,FALSE)</f>
        <v>ILUMINATA S.A</v>
      </c>
      <c r="F13" s="24">
        <f>+VLOOKUP(B13,'Linea Base'!A:CG,85,0)</f>
        <v>6860213898</v>
      </c>
      <c r="G13" s="18">
        <v>10000000</v>
      </c>
      <c r="H13" s="44">
        <f t="shared" si="0"/>
        <v>1.4576804963640218E-3</v>
      </c>
    </row>
    <row r="14" spans="2:8">
      <c r="B14">
        <v>400</v>
      </c>
      <c r="C14">
        <v>0.117857</v>
      </c>
      <c r="D14">
        <v>11</v>
      </c>
      <c r="E14" t="str">
        <f>VLOOKUP(B14,Worksheet!$D$3:$F$241,3,FALSE)</f>
        <v>RH sas</v>
      </c>
      <c r="F14" s="24">
        <f>+VLOOKUP(B14,'Linea Base'!A:CG,85,0)</f>
        <v>7367262000</v>
      </c>
      <c r="G14" s="18">
        <v>10000000</v>
      </c>
      <c r="H14" s="44">
        <f t="shared" si="0"/>
        <v>1.357356369299748E-3</v>
      </c>
    </row>
    <row r="15" spans="2:8">
      <c r="B15">
        <v>30</v>
      </c>
      <c r="C15">
        <v>6.0425000000000001E-3</v>
      </c>
      <c r="D15">
        <v>12</v>
      </c>
      <c r="E15" t="str">
        <f>VLOOKUP(B15,Worksheet!$D$3:$F$241,3,FALSE)</f>
        <v>Opal Group S.A.S</v>
      </c>
      <c r="F15" s="21">
        <f>+VLOOKUP(B15,'Linea Base'!A:CG,85,0)</f>
        <v>1026747721</v>
      </c>
      <c r="G15" s="18">
        <v>5200000</v>
      </c>
      <c r="H15" s="44">
        <f t="shared" si="0"/>
        <v>5.0645352248120546E-3</v>
      </c>
    </row>
    <row r="16" spans="2:8">
      <c r="B16">
        <v>11</v>
      </c>
      <c r="C16">
        <v>0</v>
      </c>
      <c r="D16">
        <v>13</v>
      </c>
      <c r="E16" t="str">
        <f>VLOOKUP(B16,Worksheet!$D$3:$F$241,3,FALSE)</f>
        <v>3Lim2000 Sas</v>
      </c>
      <c r="F16" s="23">
        <f>+VLOOKUP(B16,'Linea Base'!A:CG,85,0)</f>
        <v>3183509223</v>
      </c>
      <c r="G16" s="18">
        <v>7000000</v>
      </c>
      <c r="H16" s="44">
        <f t="shared" si="0"/>
        <v>2.1988313868943361E-3</v>
      </c>
    </row>
    <row r="17" spans="2:8">
      <c r="B17">
        <v>453</v>
      </c>
      <c r="C17">
        <v>0</v>
      </c>
      <c r="D17">
        <v>14</v>
      </c>
      <c r="E17" t="str">
        <f>VLOOKUP(B17,Worksheet!$D$3:$F$241,3,FALSE)</f>
        <v>Ricol SAS</v>
      </c>
      <c r="F17" s="24">
        <f>+VLOOKUP(B17,'Linea Base'!A:CG,85,0)</f>
        <v>7435092000</v>
      </c>
      <c r="G17" s="18">
        <v>10000000</v>
      </c>
      <c r="H17" s="44">
        <f t="shared" si="0"/>
        <v>1.3449732700012321E-3</v>
      </c>
    </row>
    <row r="18" spans="2:8">
      <c r="B18">
        <v>187</v>
      </c>
      <c r="C18">
        <v>-1.3957499999999999E-2</v>
      </c>
      <c r="D18">
        <v>15</v>
      </c>
      <c r="E18" t="str">
        <f>VLOOKUP(B18,Worksheet!$D$3:$F$241,3,FALSE)</f>
        <v>JGH Proyectos y Servicios S.A.S.</v>
      </c>
      <c r="F18" s="22">
        <f>+VLOOKUP(B18,'Linea Base'!A:CG,85,0)</f>
        <v>2721323000</v>
      </c>
      <c r="G18" s="18">
        <v>6100000</v>
      </c>
      <c r="H18" s="44">
        <f t="shared" si="0"/>
        <v>2.2415567722023442E-3</v>
      </c>
    </row>
    <row r="19" spans="2:8">
      <c r="B19">
        <v>23</v>
      </c>
      <c r="C19">
        <v>-7.3957499999999995E-2</v>
      </c>
      <c r="D19">
        <v>16</v>
      </c>
      <c r="E19" t="str">
        <f>VLOOKUP(B19,Worksheet!$D$3:$F$241,3,FALSE)</f>
        <v>Biologistica</v>
      </c>
      <c r="F19" s="20">
        <f>+VLOOKUP(B19,'Linea Base'!A:CG,85,0)</f>
        <v>972724128</v>
      </c>
      <c r="G19" s="18">
        <v>4800000</v>
      </c>
      <c r="H19" s="44">
        <f t="shared" si="0"/>
        <v>4.9345953922919445E-3</v>
      </c>
    </row>
    <row r="20" spans="2:8">
      <c r="B20">
        <v>194</v>
      </c>
      <c r="C20">
        <v>-8.4285600000000002E-2</v>
      </c>
      <c r="D20">
        <v>17</v>
      </c>
      <c r="E20" t="str">
        <f>VLOOKUP(B20,Worksheet!$D$3:$F$241,3,FALSE)</f>
        <v>antaño resto cerveceria artesanal</v>
      </c>
      <c r="F20" s="19">
        <f>+VLOOKUP(B20,'Linea Base'!A:CG,85,0)</f>
        <v>269542000</v>
      </c>
      <c r="G20" s="18">
        <v>3500000</v>
      </c>
      <c r="H20" s="44">
        <f t="shared" si="0"/>
        <v>1.2984989352308731E-2</v>
      </c>
    </row>
    <row r="21" spans="2:8">
      <c r="B21">
        <v>434</v>
      </c>
      <c r="C21">
        <v>-0.13785700000000001</v>
      </c>
      <c r="D21">
        <v>18</v>
      </c>
      <c r="E21" t="str">
        <f>VLOOKUP(B21,Worksheet!$D$3:$F$241,3,FALSE)</f>
        <v>carla minatti</v>
      </c>
      <c r="F21" s="20">
        <f>+VLOOKUP(B21,'Linea Base'!A:CG,85,0)</f>
        <v>687885020</v>
      </c>
      <c r="G21" s="18">
        <v>4800000</v>
      </c>
      <c r="H21" s="44">
        <f t="shared" si="0"/>
        <v>6.9779103490289702E-3</v>
      </c>
    </row>
    <row r="22" spans="2:8">
      <c r="B22">
        <v>101</v>
      </c>
      <c r="C22">
        <v>-0.44000010000000001</v>
      </c>
      <c r="D22">
        <v>19</v>
      </c>
      <c r="E22" t="str">
        <f>VLOOKUP(B22,Worksheet!$D$3:$F$241,3,FALSE)</f>
        <v>little prints workshop sas</v>
      </c>
      <c r="F22" s="20">
        <f>+VLOOKUP(B22,'Linea Base'!A:CG,85,0)</f>
        <v>583555733</v>
      </c>
      <c r="G22" s="18">
        <v>4800000</v>
      </c>
      <c r="H22" s="44">
        <f t="shared" si="0"/>
        <v>8.2254354272619234E-3</v>
      </c>
    </row>
    <row r="23" spans="2:8">
      <c r="B23">
        <v>179</v>
      </c>
      <c r="C23">
        <v>-0.51395749999999996</v>
      </c>
      <c r="D23">
        <v>20</v>
      </c>
      <c r="E23" t="str">
        <f>VLOOKUP(B23,Worksheet!$D$3:$F$241,3,FALSE)</f>
        <v>Colombia Industrial y Automotriz</v>
      </c>
      <c r="F23" s="24">
        <f>+VLOOKUP(B23,'Linea Base'!A:CG,85,0)</f>
        <v>10280300000</v>
      </c>
      <c r="G23" s="18">
        <v>10000000</v>
      </c>
      <c r="H23" s="44">
        <f t="shared" si="0"/>
        <v>9.727342587278581E-4</v>
      </c>
    </row>
    <row r="24" spans="2:8">
      <c r="B24">
        <v>197</v>
      </c>
      <c r="C24">
        <v>-0.1939575</v>
      </c>
      <c r="D24">
        <v>21</v>
      </c>
      <c r="E24" t="str">
        <f>VLOOKUP(B24,Worksheet!$D$3:$F$241,3,FALSE)</f>
        <v>Como me pensiono</v>
      </c>
      <c r="F24" s="21">
        <f>+VLOOKUP(B24,'Linea Base'!A:CG,85,0)</f>
        <v>1440119770</v>
      </c>
      <c r="G24" s="18">
        <v>5200000</v>
      </c>
      <c r="H24" s="44">
        <f t="shared" si="0"/>
        <v>3.6108107869389223E-3</v>
      </c>
    </row>
    <row r="25" spans="2:8">
      <c r="B25">
        <v>180</v>
      </c>
      <c r="C25">
        <v>-0.29785709999999999</v>
      </c>
      <c r="D25">
        <v>22</v>
      </c>
      <c r="E25" t="str">
        <f>VLOOKUP(B25,Worksheet!$D$3:$F$241,3,FALSE)</f>
        <v>OLDSOFTWARE</v>
      </c>
      <c r="F25" s="22">
        <f>+VLOOKUP(B25,'Linea Base'!A:CG,85,0)</f>
        <v>2077000000</v>
      </c>
      <c r="G25" s="18">
        <v>6100000</v>
      </c>
      <c r="H25" s="44">
        <f t="shared" si="0"/>
        <v>2.9369282619162254E-3</v>
      </c>
    </row>
    <row r="26" spans="2:8">
      <c r="B26">
        <v>15</v>
      </c>
      <c r="C26">
        <v>-0.3178571</v>
      </c>
      <c r="D26">
        <v>23</v>
      </c>
      <c r="E26" t="str">
        <f>VLOOKUP(B26,Worksheet!$D$3:$F$241,3,FALSE)</f>
        <v>TOSTADORA DE CAFE VERSALLES SAS</v>
      </c>
      <c r="F26" s="21">
        <f>+VLOOKUP(B26,'Linea Base'!A:CG,85,0)</f>
        <v>1195000000</v>
      </c>
      <c r="G26" s="18">
        <v>5200000</v>
      </c>
      <c r="H26" s="44">
        <f t="shared" si="0"/>
        <v>4.3514644351464434E-3</v>
      </c>
    </row>
    <row r="27" spans="2:8">
      <c r="B27">
        <v>163</v>
      </c>
      <c r="C27">
        <v>-0.31895370000000001</v>
      </c>
      <c r="D27">
        <v>24</v>
      </c>
      <c r="E27" t="str">
        <f>VLOOKUP(B27,Worksheet!$D$3:$F$241,3,FALSE)</f>
        <v>Potencia y Tecnología Incorporada</v>
      </c>
      <c r="F27" s="24">
        <f>+VLOOKUP(B27,'Linea Base'!A:CG,85,0)</f>
        <v>26101797269</v>
      </c>
      <c r="G27" s="18">
        <v>10000000</v>
      </c>
      <c r="H27" s="44">
        <f t="shared" si="0"/>
        <v>3.8311538078937487E-4</v>
      </c>
    </row>
    <row r="28" spans="2:8">
      <c r="B28">
        <v>392</v>
      </c>
      <c r="C28">
        <v>-0.32214290000000001</v>
      </c>
      <c r="D28">
        <v>25</v>
      </c>
      <c r="E28" t="str">
        <f>VLOOKUP(B28,Worksheet!$D$3:$F$241,3,FALSE)</f>
        <v>Grupo alcon colombia</v>
      </c>
      <c r="F28" s="20">
        <f>+VLOOKUP(B28,'Linea Base'!A:CG,85,0)</f>
        <v>642372285</v>
      </c>
      <c r="G28" s="18">
        <v>4800000</v>
      </c>
      <c r="H28" s="44">
        <f t="shared" si="0"/>
        <v>7.472302451529334E-3</v>
      </c>
    </row>
    <row r="29" spans="2:8">
      <c r="B29">
        <v>66</v>
      </c>
      <c r="C29">
        <v>0.55571440000000005</v>
      </c>
      <c r="D29">
        <v>26</v>
      </c>
      <c r="E29" t="str">
        <f>VLOOKUP(B29,Worksheet!$D$3:$F$241,3,FALSE)</f>
        <v>maquiconos ingenieria</v>
      </c>
      <c r="F29" s="20">
        <f>+VLOOKUP(B29,'Linea Base'!A:CG,85,0)</f>
        <v>501814797</v>
      </c>
      <c r="G29" s="18">
        <v>4800000</v>
      </c>
      <c r="H29" s="44">
        <f t="shared" si="0"/>
        <v>9.5652819101705363E-3</v>
      </c>
    </row>
    <row r="30" spans="2:8">
      <c r="B30">
        <v>14</v>
      </c>
      <c r="C30">
        <v>-0.17303579999999999</v>
      </c>
      <c r="D30" s="54">
        <v>21</v>
      </c>
      <c r="E30" t="str">
        <f>VLOOKUP(B30,Worksheet!$D$3:$F$241,3,FALSE)</f>
        <v>Recurso Externo</v>
      </c>
      <c r="F30" s="55">
        <f>+VLOOKUP(B30,'Linea Base'!A:CG,85,0)</f>
        <v>3947845073</v>
      </c>
    </row>
    <row r="31" spans="2:8">
      <c r="B31">
        <v>105</v>
      </c>
      <c r="C31">
        <v>-0.28428560000000003</v>
      </c>
      <c r="D31" s="54">
        <v>23</v>
      </c>
      <c r="E31" t="str">
        <f>VLOOKUP(B31,Worksheet!$D$3:$F$241,3,FALSE)</f>
        <v>CENTRAL DE ABASTECIMIENTOS DEL VALLE</v>
      </c>
      <c r="F31" s="55">
        <f>+VLOOKUP(B31,'Linea Base'!A:CG,85,0)</f>
        <v>4754792000</v>
      </c>
    </row>
    <row r="32" spans="2:8">
      <c r="B32">
        <v>61</v>
      </c>
      <c r="C32">
        <v>2.2142999999999999E-2</v>
      </c>
      <c r="D32" s="54">
        <v>13</v>
      </c>
      <c r="E32" t="str">
        <f>VLOOKUP(B32,Worksheet!$D$3:$F$241,3,FALSE)</f>
        <v>ms consultores sas</v>
      </c>
      <c r="F32" s="55">
        <f>+VLOOKUP(B32,'Linea Base'!A:CG,85,0)</f>
        <v>637377036</v>
      </c>
      <c r="G32" s="18"/>
    </row>
    <row r="33" spans="2:6">
      <c r="B33">
        <v>375</v>
      </c>
      <c r="C33">
        <v>-0.34428569999999997</v>
      </c>
      <c r="D33">
        <v>28</v>
      </c>
      <c r="E33" t="str">
        <f>VLOOKUP(B33,Worksheet!$D$3:$F$241,3,FALSE)</f>
        <v>0618 artefactos sas</v>
      </c>
      <c r="F33" s="55">
        <f>+VLOOKUP(B33,'Linea Base'!A:CG,85,0)</f>
        <v>303000000</v>
      </c>
    </row>
    <row r="34" spans="2:6">
      <c r="B34">
        <v>316</v>
      </c>
      <c r="C34">
        <v>-0.40428560000000002</v>
      </c>
      <c r="D34">
        <v>29</v>
      </c>
      <c r="E34" t="str">
        <f>VLOOKUP(B34,Worksheet!$D$3:$F$241,3,FALSE)</f>
        <v>EI&amp;T INGENIERIA</v>
      </c>
      <c r="F34" s="55">
        <f>+VLOOKUP(B34,'Linea Base'!A:CG,85,0)</f>
        <v>1453967501</v>
      </c>
    </row>
    <row r="35" spans="2:6">
      <c r="B35">
        <v>124</v>
      </c>
      <c r="C35">
        <v>-0.51428569999999996</v>
      </c>
      <c r="D35">
        <v>32</v>
      </c>
      <c r="E35" t="str">
        <f>VLOOKUP(B35,Worksheet!$D$3:$F$241,3,FALSE)</f>
        <v>Origen Ingeniería SAS</v>
      </c>
      <c r="F35" s="55">
        <f>+VLOOKUP(B35,'Linea Base'!A:CG,85,0)</f>
        <v>1819589839</v>
      </c>
    </row>
    <row r="36" spans="2:6">
      <c r="B36">
        <v>150</v>
      </c>
      <c r="C36">
        <v>-0.55785709999999999</v>
      </c>
      <c r="D36">
        <v>33</v>
      </c>
      <c r="E36" t="str">
        <f>VLOOKUP(B36,Worksheet!$D$3:$F$241,3,FALSE)</f>
        <v>PROSANC INGENIEROS SAS</v>
      </c>
      <c r="F36" s="55">
        <f>+VLOOKUP(B36,'Linea Base'!A:CG,85,0)</f>
        <v>165000000</v>
      </c>
    </row>
    <row r="37" spans="2:6">
      <c r="B37">
        <v>136</v>
      </c>
      <c r="C37">
        <v>-0.71395750000000002</v>
      </c>
      <c r="D37">
        <v>34</v>
      </c>
      <c r="E37" t="str">
        <f>VLOOKUP(B37,Worksheet!$D$3:$F$241,3,FALSE)</f>
        <v>Solution Systems Ltda</v>
      </c>
      <c r="F37" s="55">
        <f>+VLOOKUP(B37,'Linea Base'!A:CG,85,0)</f>
        <v>1060582541</v>
      </c>
    </row>
    <row r="38" spans="2:6">
      <c r="B38">
        <v>119</v>
      </c>
      <c r="C38">
        <v>-0.77999989999999997</v>
      </c>
      <c r="D38">
        <v>35</v>
      </c>
      <c r="E38" t="str">
        <f>VLOOKUP(B38,Worksheet!$D$3:$F$241,3,FALSE)</f>
        <v>Gupo moda visual S.A.S</v>
      </c>
      <c r="F38" s="55">
        <f>+VLOOKUP(B38,'Linea Base'!A:CG,85,0)</f>
        <v>622000000</v>
      </c>
    </row>
    <row r="39" spans="2:6">
      <c r="B39">
        <v>171</v>
      </c>
      <c r="C39">
        <v>-0.80214289999999999</v>
      </c>
      <c r="D39">
        <v>36</v>
      </c>
      <c r="E39" t="str">
        <f>VLOOKUP(B39,Worksheet!$D$3:$F$241,3,FALSE)</f>
        <v>ITALA SAS</v>
      </c>
      <c r="F39" s="55">
        <f>+VLOOKUP(B39,'Linea Base'!A:CG,85,0)</f>
        <v>1459150000</v>
      </c>
    </row>
    <row r="40" spans="2:6">
      <c r="B40">
        <v>28</v>
      </c>
      <c r="C40">
        <v>-0.85999990000000004</v>
      </c>
      <c r="D40">
        <v>37</v>
      </c>
      <c r="E40" t="str">
        <f>VLOOKUP(B40,Worksheet!$D$3:$F$241,3,FALSE)</f>
        <v>Estructuras Metalicas Acabados Industriales S.A.S</v>
      </c>
      <c r="F40" s="55">
        <f>+VLOOKUP(B40,'Linea Base'!A:CG,85,0)</f>
        <v>1700000000</v>
      </c>
    </row>
    <row r="41" spans="2:6">
      <c r="B41">
        <v>442</v>
      </c>
      <c r="C41">
        <v>-0.90214300000000003</v>
      </c>
      <c r="D41">
        <v>38</v>
      </c>
      <c r="E41" t="str">
        <f>VLOOKUP(B41,Worksheet!$D$3:$F$241,3,FALSE)</f>
        <v>R&amp;M FACTORY</v>
      </c>
      <c r="F41" s="55">
        <f>+VLOOKUP(B41,'Linea Base'!A:CG,85,0)</f>
        <v>2803361713</v>
      </c>
    </row>
    <row r="42" spans="2:6">
      <c r="B42">
        <v>131</v>
      </c>
      <c r="C42">
        <v>-1.017857</v>
      </c>
      <c r="D42">
        <v>39</v>
      </c>
      <c r="E42" t="str">
        <f>VLOOKUP(B42,Worksheet!$D$3:$F$241,3,FALSE)</f>
        <v>fresh and natural</v>
      </c>
      <c r="F42" s="55">
        <f>+VLOOKUP(B42,'Linea Base'!A:CG,85,0)</f>
        <v>2973685538</v>
      </c>
    </row>
    <row r="43" spans="2:6">
      <c r="B43">
        <v>134</v>
      </c>
      <c r="C43">
        <v>-1.0642860000000001</v>
      </c>
      <c r="D43">
        <v>40</v>
      </c>
      <c r="E43" t="str">
        <f>VLOOKUP(B43,Worksheet!$D$3:$F$241,3,FALSE)</f>
        <v>urbanizadora metro cuadrado</v>
      </c>
      <c r="F43" s="55">
        <f>+VLOOKUP(B43,'Linea Base'!A:CG,85,0)</f>
        <v>373625331</v>
      </c>
    </row>
    <row r="44" spans="2:6">
      <c r="B44">
        <v>217</v>
      </c>
      <c r="C44">
        <v>-1.1000000000000001</v>
      </c>
      <c r="D44">
        <v>41</v>
      </c>
      <c r="E44" t="str">
        <f>VLOOKUP(B44,Worksheet!$D$3:$F$241,3,FALSE)</f>
        <v>AGENCIA DE SEGUROS BONANZA</v>
      </c>
      <c r="F44" s="55">
        <f>+VLOOKUP(B44,'Linea Base'!A:CG,85,0)</f>
        <v>879236087</v>
      </c>
    </row>
    <row r="45" spans="2:6">
      <c r="B45">
        <v>226</v>
      </c>
      <c r="C45">
        <v>-1.3178570000000001</v>
      </c>
      <c r="D45">
        <v>42</v>
      </c>
      <c r="E45" t="str">
        <f>VLOOKUP(B45,Worksheet!$D$3:$F$241,3,FALSE)</f>
        <v>servired working sas</v>
      </c>
      <c r="F45" s="55">
        <f>+VLOOKUP(B45,'Linea Base'!A:CG,85,0)</f>
        <v>375904000</v>
      </c>
    </row>
    <row r="46" spans="2:6">
      <c r="B46">
        <v>172</v>
      </c>
      <c r="C46">
        <v>-1.48</v>
      </c>
      <c r="D46">
        <v>43</v>
      </c>
      <c r="E46" t="str">
        <f>VLOOKUP(B46,Worksheet!$D$3:$F$241,3,FALSE)</f>
        <v>Uran Renteria Ingenieros S.A.S</v>
      </c>
      <c r="F46" s="55">
        <f>+VLOOKUP(B46,'Linea Base'!A:CG,85,0)</f>
        <v>349601047</v>
      </c>
    </row>
    <row r="47" spans="2:6">
      <c r="B47">
        <v>178</v>
      </c>
      <c r="C47">
        <v>-1.51</v>
      </c>
      <c r="D47">
        <v>44</v>
      </c>
      <c r="E47" t="str">
        <f>VLOOKUP(B47,Worksheet!$D$3:$F$241,3,FALSE)</f>
        <v>Dorado Muñoz Consultoria S.A.S</v>
      </c>
      <c r="F47" s="55">
        <f>+VLOOKUP(B47,'Linea Base'!A:CG,85,0)</f>
        <v>579204745</v>
      </c>
    </row>
    <row r="48" spans="2:6">
      <c r="B48">
        <v>125</v>
      </c>
      <c r="C48">
        <v>-1.6</v>
      </c>
      <c r="D48">
        <v>45</v>
      </c>
      <c r="E48" t="str">
        <f>VLOOKUP(B48,Worksheet!$D$3:$F$241,3,FALSE)</f>
        <v>Souvenir Marketing Promocional S.A.S.</v>
      </c>
      <c r="F48" s="55">
        <f>+VLOOKUP(B48,'Linea Base'!A:CG,85,0)</f>
        <v>3379566707</v>
      </c>
    </row>
    <row r="49" spans="2:13">
      <c r="B49">
        <v>396</v>
      </c>
      <c r="C49">
        <v>-1.6221429999999999</v>
      </c>
      <c r="D49">
        <v>46</v>
      </c>
      <c r="E49" t="str">
        <f>VLOOKUP(B49,Worksheet!$D$3:$F$241,3,FALSE)</f>
        <v>valor nutricional</v>
      </c>
      <c r="F49" s="55">
        <f>+VLOOKUP(B49,'Linea Base'!A:CG,85,0)</f>
        <v>1000779000</v>
      </c>
    </row>
    <row r="50" spans="2:13">
      <c r="B50">
        <v>18</v>
      </c>
      <c r="C50">
        <v>-1.6821429999999999</v>
      </c>
      <c r="D50">
        <v>47</v>
      </c>
      <c r="E50" t="str">
        <f>VLOOKUP(B50,Worksheet!$D$3:$F$241,3,FALSE)</f>
        <v>agroasociados</v>
      </c>
      <c r="F50" s="55">
        <f>+VLOOKUP(B50,'Linea Base'!A:CG,85,0)</f>
        <v>727554695</v>
      </c>
    </row>
    <row r="51" spans="2:13">
      <c r="B51">
        <v>311</v>
      </c>
      <c r="C51">
        <v>-1.993957</v>
      </c>
      <c r="D51">
        <v>48</v>
      </c>
      <c r="E51" t="str">
        <f>VLOOKUP(B51,Worksheet!$D$3:$F$241,3,FALSE)</f>
        <v>PVC Global Constructions S.A.S</v>
      </c>
      <c r="F51" s="55">
        <f>+VLOOKUP(B51,'Linea Base'!A:CG,85,0)</f>
        <v>3277938334</v>
      </c>
    </row>
    <row r="52" spans="2:13">
      <c r="G52" s="76">
        <f>+SUM(G4:G29)</f>
        <v>161100000</v>
      </c>
    </row>
    <row r="55" spans="2:13" s="37" customFormat="1" ht="42.75" customHeight="1">
      <c r="E55" s="38" t="s">
        <v>4467</v>
      </c>
      <c r="F55" s="38" t="s">
        <v>4468</v>
      </c>
      <c r="G55" s="38" t="s">
        <v>4469</v>
      </c>
      <c r="H55" s="38" t="s">
        <v>4470</v>
      </c>
      <c r="I55" s="38" t="s">
        <v>4472</v>
      </c>
      <c r="J55" s="38" t="s">
        <v>4475</v>
      </c>
      <c r="K55" s="38" t="s">
        <v>4483</v>
      </c>
      <c r="L55" s="38" t="s">
        <v>4476</v>
      </c>
      <c r="M55" s="38" t="s">
        <v>4477</v>
      </c>
    </row>
    <row r="56" spans="2:13">
      <c r="E56" s="25" t="s">
        <v>4462</v>
      </c>
      <c r="F56" s="30">
        <v>3</v>
      </c>
      <c r="G56" s="18">
        <v>250000000</v>
      </c>
      <c r="H56" s="18">
        <v>3500000</v>
      </c>
      <c r="I56" s="18">
        <v>0</v>
      </c>
      <c r="J56" s="42">
        <f>+I56+H56</f>
        <v>3500000</v>
      </c>
      <c r="K56" s="42">
        <v>3500000</v>
      </c>
      <c r="L56" s="18">
        <f>+K56*F56</f>
        <v>10500000</v>
      </c>
      <c r="M56" s="44">
        <f>+K56/G56</f>
        <v>1.4E-2</v>
      </c>
    </row>
    <row r="57" spans="2:13">
      <c r="E57" s="26" t="s">
        <v>4463</v>
      </c>
      <c r="F57" s="31">
        <v>8</v>
      </c>
      <c r="G57" s="18">
        <v>700000000</v>
      </c>
      <c r="H57" s="18">
        <v>4200000</v>
      </c>
      <c r="I57" s="18">
        <f>+G57*$E$69</f>
        <v>543103.44827586203</v>
      </c>
      <c r="J57" s="42">
        <f t="shared" ref="J57:J63" si="1">+I57+H57</f>
        <v>4743103.4482758623</v>
      </c>
      <c r="K57" s="42">
        <v>4800000</v>
      </c>
      <c r="L57" s="18">
        <f t="shared" ref="L57:L63" si="2">+K57*F57</f>
        <v>38400000</v>
      </c>
      <c r="M57" s="44">
        <f t="shared" ref="M57:M63" si="3">+K57/G57</f>
        <v>6.8571428571428568E-3</v>
      </c>
    </row>
    <row r="58" spans="2:13">
      <c r="E58" s="27" t="s">
        <v>4464</v>
      </c>
      <c r="F58" s="32">
        <v>5</v>
      </c>
      <c r="G58" s="18">
        <v>1200000000</v>
      </c>
      <c r="H58" s="18">
        <v>4200000</v>
      </c>
      <c r="I58" s="18">
        <f t="shared" ref="I58:I63" si="4">+G58*$E$69</f>
        <v>931034.48275862064</v>
      </c>
      <c r="J58" s="42">
        <f t="shared" si="1"/>
        <v>5131034.4827586208</v>
      </c>
      <c r="K58" s="42">
        <v>5200000</v>
      </c>
      <c r="L58" s="18">
        <f t="shared" si="2"/>
        <v>26000000</v>
      </c>
      <c r="M58" s="44">
        <f t="shared" si="3"/>
        <v>4.3333333333333331E-3</v>
      </c>
    </row>
    <row r="59" spans="2:13">
      <c r="E59" s="28" t="s">
        <v>4465</v>
      </c>
      <c r="F59" s="33">
        <v>2</v>
      </c>
      <c r="G59" s="18">
        <v>2400000000</v>
      </c>
      <c r="H59" s="18">
        <v>4200000</v>
      </c>
      <c r="I59" s="18">
        <f t="shared" si="4"/>
        <v>1862068.9655172413</v>
      </c>
      <c r="J59" s="42">
        <f t="shared" si="1"/>
        <v>6062068.9655172415</v>
      </c>
      <c r="K59" s="42">
        <v>6100000</v>
      </c>
      <c r="L59" s="18">
        <f t="shared" si="2"/>
        <v>12200000</v>
      </c>
      <c r="M59" s="44">
        <f t="shared" si="3"/>
        <v>2.5416666666666665E-3</v>
      </c>
    </row>
    <row r="60" spans="2:13">
      <c r="E60" s="29" t="s">
        <v>4466</v>
      </c>
      <c r="F60" s="34">
        <v>2</v>
      </c>
      <c r="G60" s="18">
        <v>3500000000</v>
      </c>
      <c r="H60" s="18">
        <v>4200000</v>
      </c>
      <c r="I60" s="18">
        <f t="shared" si="4"/>
        <v>2715517.2413793104</v>
      </c>
      <c r="J60" s="42">
        <f t="shared" si="1"/>
        <v>6915517.2413793104</v>
      </c>
      <c r="K60" s="42">
        <v>7000000</v>
      </c>
      <c r="L60" s="18">
        <f t="shared" si="2"/>
        <v>14000000</v>
      </c>
      <c r="M60" s="44">
        <f t="shared" si="3"/>
        <v>2E-3</v>
      </c>
    </row>
    <row r="61" spans="2:13">
      <c r="E61" s="69" t="s">
        <v>4496</v>
      </c>
      <c r="F61" s="35">
        <v>6</v>
      </c>
      <c r="G61" s="18">
        <v>7900000000</v>
      </c>
      <c r="H61" s="18">
        <v>4200000</v>
      </c>
      <c r="I61" s="18">
        <f t="shared" si="4"/>
        <v>6129310.3448275859</v>
      </c>
      <c r="J61" s="42">
        <v>10000000</v>
      </c>
      <c r="K61" s="42">
        <v>10000000</v>
      </c>
      <c r="L61" s="18">
        <f t="shared" si="2"/>
        <v>60000000</v>
      </c>
      <c r="M61" s="44">
        <f t="shared" si="3"/>
        <v>1.2658227848101266E-3</v>
      </c>
    </row>
    <row r="62" spans="2:13">
      <c r="E62" s="73" t="s">
        <v>4497</v>
      </c>
      <c r="F62" s="74">
        <v>0</v>
      </c>
      <c r="G62" s="18">
        <v>7300000000</v>
      </c>
      <c r="H62" s="18">
        <v>4200000</v>
      </c>
      <c r="I62" s="18">
        <f t="shared" si="4"/>
        <v>5663793.1034482755</v>
      </c>
      <c r="J62" s="42">
        <f t="shared" si="1"/>
        <v>9863793.1034482755</v>
      </c>
      <c r="K62" s="42">
        <v>10000000</v>
      </c>
      <c r="L62" s="18">
        <f t="shared" si="2"/>
        <v>0</v>
      </c>
      <c r="M62" s="44">
        <f t="shared" si="3"/>
        <v>1.3698630136986301E-3</v>
      </c>
    </row>
    <row r="63" spans="2:13">
      <c r="E63" s="73" t="s">
        <v>4498</v>
      </c>
      <c r="F63" s="74">
        <v>0</v>
      </c>
      <c r="G63" s="18">
        <v>18200000000</v>
      </c>
      <c r="H63" s="18">
        <v>4200000</v>
      </c>
      <c r="I63" s="18">
        <f t="shared" si="4"/>
        <v>14120689.655172413</v>
      </c>
      <c r="J63" s="42">
        <f t="shared" si="1"/>
        <v>18320689.655172415</v>
      </c>
      <c r="K63" s="42">
        <v>18300000</v>
      </c>
      <c r="L63" s="18">
        <f t="shared" si="2"/>
        <v>0</v>
      </c>
      <c r="M63" s="44">
        <f t="shared" si="3"/>
        <v>1.0054945054945054E-3</v>
      </c>
    </row>
    <row r="64" spans="2:13">
      <c r="E64" s="72"/>
      <c r="F64" s="71"/>
      <c r="G64" s="18"/>
      <c r="H64" s="18"/>
      <c r="I64" s="18"/>
      <c r="J64" s="42"/>
      <c r="K64" s="42"/>
      <c r="L64" s="18"/>
      <c r="M64" s="44"/>
    </row>
    <row r="65" spans="5:13">
      <c r="E65" s="70"/>
      <c r="F65" s="71"/>
      <c r="G65" s="18"/>
      <c r="H65" s="18"/>
      <c r="I65" s="18"/>
      <c r="J65" s="80"/>
      <c r="K65" s="80"/>
      <c r="L65" s="53"/>
      <c r="M65" s="44"/>
    </row>
    <row r="66" spans="5:13">
      <c r="E66" s="36" t="s">
        <v>4471</v>
      </c>
      <c r="F66" s="36">
        <f>SUBTOTAL(9,F56:F63)</f>
        <v>26</v>
      </c>
      <c r="J66" s="80" t="s">
        <v>4512</v>
      </c>
      <c r="K66" s="80"/>
      <c r="L66" s="53">
        <f>SUBTOTAL(9,L56:L63)</f>
        <v>161100000</v>
      </c>
    </row>
    <row r="69" spans="5:13" ht="28.5">
      <c r="E69" s="52">
        <f>+(5000-500)/(10000000-4200000)</f>
        <v>7.7586206896551721E-4</v>
      </c>
      <c r="F69" s="39" t="s">
        <v>4473</v>
      </c>
      <c r="G69">
        <f>+(5000-500)/(10000000-4200000)</f>
        <v>7.7586206896551721E-4</v>
      </c>
    </row>
    <row r="71" spans="5:13">
      <c r="J71" s="9"/>
      <c r="K71" s="9"/>
    </row>
    <row r="72" spans="5:13" ht="15" customHeight="1">
      <c r="E72" s="79" t="s">
        <v>4474</v>
      </c>
      <c r="F72" s="40"/>
    </row>
    <row r="73" spans="5:13">
      <c r="E73" s="79"/>
      <c r="F73" s="41"/>
    </row>
  </sheetData>
  <autoFilter ref="B3:F52"/>
  <mergeCells count="3">
    <mergeCell ref="E72:E73"/>
    <mergeCell ref="J65:K65"/>
    <mergeCell ref="J66:K6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1"/>
  <sheetViews>
    <sheetView topLeftCell="A111" workbookViewId="0">
      <selection activeCell="B3" sqref="B3:E51"/>
    </sheetView>
  </sheetViews>
  <sheetFormatPr baseColWidth="10" defaultColWidth="9.140625" defaultRowHeight="15"/>
  <sheetData>
    <row r="1" spans="1:28">
      <c r="G1" s="1">
        <v>0.1</v>
      </c>
      <c r="H1" s="1">
        <v>0.3</v>
      </c>
      <c r="I1" s="1">
        <v>0.1</v>
      </c>
      <c r="J1" s="1">
        <v>0.2</v>
      </c>
      <c r="K1" s="1">
        <v>0.1</v>
      </c>
      <c r="L1" s="1">
        <v>0.2</v>
      </c>
      <c r="M1">
        <f>SUM(G1:L1)</f>
        <v>1</v>
      </c>
    </row>
    <row r="2" spans="1:28">
      <c r="A2" t="s">
        <v>0</v>
      </c>
      <c r="B2" t="s">
        <v>491</v>
      </c>
      <c r="C2" t="s">
        <v>1</v>
      </c>
      <c r="D2" t="s">
        <v>490</v>
      </c>
      <c r="E2" t="s">
        <v>492</v>
      </c>
      <c r="F2" t="s">
        <v>2</v>
      </c>
      <c r="G2" t="s">
        <v>480</v>
      </c>
      <c r="H2" t="s">
        <v>481</v>
      </c>
      <c r="I2" t="s">
        <v>482</v>
      </c>
      <c r="J2" t="s">
        <v>483</v>
      </c>
      <c r="K2" t="s">
        <v>484</v>
      </c>
      <c r="L2" t="s">
        <v>485</v>
      </c>
      <c r="M2" t="s">
        <v>486</v>
      </c>
      <c r="N2" t="s">
        <v>3</v>
      </c>
      <c r="O2" t="s">
        <v>4</v>
      </c>
      <c r="P2" t="s">
        <v>5</v>
      </c>
      <c r="Q2" t="s">
        <v>6</v>
      </c>
      <c r="R2" t="s">
        <v>7</v>
      </c>
      <c r="S2" t="s">
        <v>8</v>
      </c>
      <c r="T2" t="s">
        <v>9</v>
      </c>
      <c r="U2" t="s">
        <v>10</v>
      </c>
      <c r="V2" t="s">
        <v>11</v>
      </c>
      <c r="W2" t="s">
        <v>12</v>
      </c>
      <c r="X2" t="s">
        <v>13</v>
      </c>
      <c r="Y2" t="s">
        <v>14</v>
      </c>
      <c r="Z2" t="s">
        <v>15</v>
      </c>
      <c r="AA2" t="s">
        <v>15</v>
      </c>
      <c r="AB2" t="s">
        <v>16</v>
      </c>
    </row>
    <row r="3" spans="1:28">
      <c r="A3">
        <v>214</v>
      </c>
      <c r="B3">
        <v>25</v>
      </c>
      <c r="C3" t="s">
        <v>326</v>
      </c>
      <c r="D3">
        <v>11</v>
      </c>
      <c r="E3">
        <v>7</v>
      </c>
      <c r="F3" t="s">
        <v>430</v>
      </c>
      <c r="G3">
        <v>4</v>
      </c>
      <c r="H3">
        <v>4</v>
      </c>
      <c r="I3">
        <v>4</v>
      </c>
      <c r="J3">
        <v>4</v>
      </c>
      <c r="K3">
        <v>4</v>
      </c>
      <c r="L3">
        <v>5</v>
      </c>
      <c r="M3">
        <f t="shared" ref="M3:M66" si="0">G3*G$1+H3*H$1+I3*I$1+J3*J$1+K3*K$1+L3*L$1</f>
        <v>4.1999999999999993</v>
      </c>
      <c r="N3" t="s">
        <v>31</v>
      </c>
      <c r="R3" t="s">
        <v>26</v>
      </c>
      <c r="T3" t="s">
        <v>20</v>
      </c>
      <c r="X3" t="s">
        <v>39</v>
      </c>
      <c r="AB3" t="s">
        <v>431</v>
      </c>
    </row>
    <row r="4" spans="1:28">
      <c r="A4">
        <v>234</v>
      </c>
      <c r="B4">
        <v>7</v>
      </c>
      <c r="C4" t="s">
        <v>53</v>
      </c>
      <c r="D4">
        <v>11</v>
      </c>
      <c r="E4">
        <v>7</v>
      </c>
      <c r="F4" t="s">
        <v>461</v>
      </c>
      <c r="G4">
        <v>4</v>
      </c>
      <c r="H4">
        <v>4</v>
      </c>
      <c r="I4">
        <v>4</v>
      </c>
      <c r="J4">
        <v>4</v>
      </c>
      <c r="K4">
        <v>3</v>
      </c>
      <c r="L4">
        <v>5</v>
      </c>
      <c r="M4">
        <f t="shared" si="0"/>
        <v>4.0999999999999996</v>
      </c>
      <c r="N4" t="s">
        <v>31</v>
      </c>
      <c r="P4" t="s">
        <v>19</v>
      </c>
      <c r="R4" t="s">
        <v>26</v>
      </c>
      <c r="X4" t="s">
        <v>39</v>
      </c>
      <c r="AB4" t="s">
        <v>462</v>
      </c>
    </row>
    <row r="5" spans="1:28">
      <c r="A5">
        <v>236</v>
      </c>
      <c r="B5">
        <v>999</v>
      </c>
      <c r="C5" t="s">
        <v>393</v>
      </c>
      <c r="D5">
        <v>11</v>
      </c>
      <c r="E5">
        <v>7</v>
      </c>
      <c r="F5" t="s">
        <v>465</v>
      </c>
      <c r="G5">
        <v>3</v>
      </c>
      <c r="H5">
        <v>4</v>
      </c>
      <c r="I5">
        <v>3</v>
      </c>
      <c r="J5">
        <v>5</v>
      </c>
      <c r="K5">
        <v>4</v>
      </c>
      <c r="L5">
        <v>5</v>
      </c>
      <c r="M5">
        <f t="shared" si="0"/>
        <v>4.1999999999999993</v>
      </c>
      <c r="N5" t="s">
        <v>31</v>
      </c>
      <c r="R5" t="s">
        <v>26</v>
      </c>
      <c r="U5" t="s">
        <v>74</v>
      </c>
      <c r="X5" t="s">
        <v>39</v>
      </c>
      <c r="AB5" t="s">
        <v>466</v>
      </c>
    </row>
    <row r="6" spans="1:28">
      <c r="A6">
        <v>239</v>
      </c>
      <c r="B6">
        <v>11</v>
      </c>
      <c r="C6" t="s">
        <v>94</v>
      </c>
      <c r="D6">
        <v>11</v>
      </c>
      <c r="E6">
        <v>7</v>
      </c>
      <c r="F6" t="s">
        <v>430</v>
      </c>
      <c r="G6">
        <v>4</v>
      </c>
      <c r="H6">
        <v>4</v>
      </c>
      <c r="I6">
        <v>4</v>
      </c>
      <c r="J6">
        <v>4</v>
      </c>
      <c r="K6">
        <v>5</v>
      </c>
      <c r="L6">
        <v>5</v>
      </c>
      <c r="M6">
        <f t="shared" si="0"/>
        <v>4.3</v>
      </c>
      <c r="N6" t="s">
        <v>31</v>
      </c>
      <c r="Q6" t="s">
        <v>49</v>
      </c>
      <c r="R6" t="s">
        <v>26</v>
      </c>
      <c r="X6" t="s">
        <v>39</v>
      </c>
      <c r="AB6" t="s">
        <v>470</v>
      </c>
    </row>
    <row r="7" spans="1:28">
      <c r="A7">
        <v>243</v>
      </c>
      <c r="B7">
        <v>24</v>
      </c>
      <c r="C7" t="s">
        <v>477</v>
      </c>
      <c r="D7">
        <v>11</v>
      </c>
      <c r="E7">
        <v>7</v>
      </c>
      <c r="F7" t="s">
        <v>478</v>
      </c>
      <c r="G7">
        <v>4</v>
      </c>
      <c r="H7">
        <v>3</v>
      </c>
      <c r="I7">
        <v>3</v>
      </c>
      <c r="J7">
        <v>4</v>
      </c>
      <c r="K7">
        <v>4</v>
      </c>
      <c r="L7">
        <v>4</v>
      </c>
      <c r="M7">
        <f t="shared" si="0"/>
        <v>3.5999999999999996</v>
      </c>
      <c r="P7" t="s">
        <v>19</v>
      </c>
      <c r="Q7" t="s">
        <v>49</v>
      </c>
      <c r="R7" t="s">
        <v>26</v>
      </c>
      <c r="AB7" t="s">
        <v>479</v>
      </c>
    </row>
    <row r="8" spans="1:28">
      <c r="A8">
        <v>220</v>
      </c>
      <c r="B8">
        <v>28</v>
      </c>
      <c r="C8" t="s">
        <v>339</v>
      </c>
      <c r="D8">
        <v>14</v>
      </c>
      <c r="E8">
        <v>8</v>
      </c>
      <c r="F8" t="s">
        <v>442</v>
      </c>
      <c r="G8">
        <v>4</v>
      </c>
      <c r="H8">
        <v>3</v>
      </c>
      <c r="I8">
        <v>2</v>
      </c>
      <c r="J8">
        <v>3</v>
      </c>
      <c r="K8">
        <v>3</v>
      </c>
      <c r="L8">
        <v>3</v>
      </c>
      <c r="M8">
        <f t="shared" si="0"/>
        <v>2.9999999999999996</v>
      </c>
      <c r="N8" t="s">
        <v>31</v>
      </c>
      <c r="O8" t="s">
        <v>32</v>
      </c>
      <c r="R8" t="s">
        <v>26</v>
      </c>
      <c r="W8" t="s">
        <v>21</v>
      </c>
      <c r="X8" t="s">
        <v>39</v>
      </c>
      <c r="AB8" t="s">
        <v>443</v>
      </c>
    </row>
    <row r="9" spans="1:28">
      <c r="A9">
        <v>221</v>
      </c>
      <c r="B9">
        <v>30</v>
      </c>
      <c r="C9" t="s">
        <v>344</v>
      </c>
      <c r="D9">
        <v>14</v>
      </c>
      <c r="E9">
        <v>8</v>
      </c>
      <c r="F9" t="s">
        <v>444</v>
      </c>
      <c r="G9">
        <v>4</v>
      </c>
      <c r="H9">
        <v>3</v>
      </c>
      <c r="I9">
        <v>2</v>
      </c>
      <c r="J9">
        <v>3</v>
      </c>
      <c r="K9">
        <v>3</v>
      </c>
      <c r="L9">
        <v>3</v>
      </c>
      <c r="M9">
        <f t="shared" si="0"/>
        <v>2.9999999999999996</v>
      </c>
      <c r="N9" t="s">
        <v>31</v>
      </c>
      <c r="O9" t="s">
        <v>32</v>
      </c>
      <c r="P9" t="s">
        <v>19</v>
      </c>
      <c r="R9" t="s">
        <v>26</v>
      </c>
      <c r="X9" t="s">
        <v>39</v>
      </c>
    </row>
    <row r="10" spans="1:28">
      <c r="A10">
        <v>222</v>
      </c>
      <c r="B10">
        <v>27</v>
      </c>
      <c r="C10" t="s">
        <v>333</v>
      </c>
      <c r="D10">
        <v>14</v>
      </c>
      <c r="E10">
        <v>8</v>
      </c>
      <c r="F10" t="s">
        <v>442</v>
      </c>
      <c r="G10">
        <v>4</v>
      </c>
      <c r="H10">
        <v>3</v>
      </c>
      <c r="I10">
        <v>3</v>
      </c>
      <c r="J10">
        <v>4</v>
      </c>
      <c r="K10">
        <v>4</v>
      </c>
      <c r="L10">
        <v>4</v>
      </c>
      <c r="M10">
        <f t="shared" si="0"/>
        <v>3.5999999999999996</v>
      </c>
      <c r="O10" t="s">
        <v>32</v>
      </c>
      <c r="P10" t="s">
        <v>19</v>
      </c>
      <c r="AB10" t="s">
        <v>445</v>
      </c>
    </row>
    <row r="11" spans="1:28">
      <c r="A11">
        <v>224</v>
      </c>
      <c r="B11">
        <v>29</v>
      </c>
      <c r="C11" t="s">
        <v>346</v>
      </c>
      <c r="D11">
        <v>14</v>
      </c>
      <c r="E11">
        <v>8</v>
      </c>
      <c r="F11" t="s">
        <v>447</v>
      </c>
      <c r="G11">
        <v>4</v>
      </c>
      <c r="H11">
        <v>2</v>
      </c>
      <c r="I11">
        <v>3</v>
      </c>
      <c r="J11">
        <v>3</v>
      </c>
      <c r="K11">
        <v>3</v>
      </c>
      <c r="L11">
        <v>3</v>
      </c>
      <c r="M11">
        <f t="shared" si="0"/>
        <v>2.8000000000000003</v>
      </c>
      <c r="O11" t="s">
        <v>32</v>
      </c>
      <c r="V11" t="s">
        <v>75</v>
      </c>
    </row>
    <row r="12" spans="1:28">
      <c r="A12">
        <v>225</v>
      </c>
      <c r="B12">
        <v>15</v>
      </c>
      <c r="C12" t="s">
        <v>77</v>
      </c>
      <c r="D12">
        <v>14</v>
      </c>
      <c r="E12">
        <v>8</v>
      </c>
      <c r="F12" t="s">
        <v>448</v>
      </c>
      <c r="G12">
        <v>5</v>
      </c>
      <c r="H12">
        <v>4</v>
      </c>
      <c r="I12">
        <v>4</v>
      </c>
      <c r="J12">
        <v>4</v>
      </c>
      <c r="K12">
        <v>4</v>
      </c>
      <c r="L12">
        <v>4</v>
      </c>
      <c r="M12">
        <f t="shared" si="0"/>
        <v>4.1000000000000005</v>
      </c>
      <c r="N12" t="s">
        <v>31</v>
      </c>
      <c r="R12" t="s">
        <v>26</v>
      </c>
      <c r="S12" t="s">
        <v>449</v>
      </c>
      <c r="U12" t="s">
        <v>74</v>
      </c>
      <c r="V12" t="s">
        <v>75</v>
      </c>
    </row>
    <row r="13" spans="1:28">
      <c r="A13">
        <v>88</v>
      </c>
      <c r="B13">
        <v>17</v>
      </c>
      <c r="C13" t="s">
        <v>82</v>
      </c>
      <c r="D13">
        <v>15</v>
      </c>
      <c r="E13">
        <v>4</v>
      </c>
      <c r="F13" t="s">
        <v>207</v>
      </c>
      <c r="G13">
        <v>4</v>
      </c>
      <c r="H13">
        <v>4</v>
      </c>
      <c r="I13">
        <v>3</v>
      </c>
      <c r="J13">
        <v>5</v>
      </c>
      <c r="K13">
        <v>4</v>
      </c>
      <c r="L13">
        <v>4</v>
      </c>
      <c r="M13">
        <f t="shared" si="0"/>
        <v>4.1000000000000005</v>
      </c>
      <c r="P13" t="s">
        <v>19</v>
      </c>
      <c r="U13" t="s">
        <v>74</v>
      </c>
    </row>
    <row r="14" spans="1:28">
      <c r="A14">
        <v>91</v>
      </c>
      <c r="B14">
        <v>13</v>
      </c>
      <c r="C14" t="s">
        <v>65</v>
      </c>
      <c r="D14">
        <v>15</v>
      </c>
      <c r="E14">
        <v>4</v>
      </c>
      <c r="F14" t="s">
        <v>213</v>
      </c>
      <c r="G14">
        <v>3</v>
      </c>
      <c r="H14">
        <v>3</v>
      </c>
      <c r="I14">
        <v>2</v>
      </c>
      <c r="J14">
        <v>3</v>
      </c>
      <c r="K14">
        <v>3</v>
      </c>
      <c r="L14">
        <v>2</v>
      </c>
      <c r="M14">
        <f t="shared" si="0"/>
        <v>2.6999999999999997</v>
      </c>
      <c r="P14" t="s">
        <v>19</v>
      </c>
      <c r="R14" t="s">
        <v>26</v>
      </c>
      <c r="Z14" t="s">
        <v>22</v>
      </c>
      <c r="AA14" t="s">
        <v>214</v>
      </c>
      <c r="AB14" t="s">
        <v>215</v>
      </c>
    </row>
    <row r="15" spans="1:28">
      <c r="A15">
        <v>92</v>
      </c>
      <c r="B15">
        <v>12</v>
      </c>
      <c r="C15" t="s">
        <v>72</v>
      </c>
      <c r="D15">
        <v>15</v>
      </c>
      <c r="E15">
        <v>4</v>
      </c>
      <c r="F15" t="s">
        <v>216</v>
      </c>
      <c r="G15">
        <v>5</v>
      </c>
      <c r="H15">
        <v>4</v>
      </c>
      <c r="I15">
        <v>4</v>
      </c>
      <c r="J15">
        <v>4</v>
      </c>
      <c r="K15">
        <v>4</v>
      </c>
      <c r="L15">
        <v>4</v>
      </c>
      <c r="M15">
        <f t="shared" si="0"/>
        <v>4.1000000000000005</v>
      </c>
      <c r="N15" t="s">
        <v>31</v>
      </c>
      <c r="P15" t="s">
        <v>19</v>
      </c>
      <c r="R15" t="s">
        <v>26</v>
      </c>
      <c r="U15" t="s">
        <v>74</v>
      </c>
      <c r="X15" t="s">
        <v>39</v>
      </c>
      <c r="AB15" t="s">
        <v>217</v>
      </c>
    </row>
    <row r="16" spans="1:28">
      <c r="A16">
        <v>93</v>
      </c>
      <c r="B16">
        <v>15</v>
      </c>
      <c r="C16" t="s">
        <v>77</v>
      </c>
      <c r="D16">
        <v>15</v>
      </c>
      <c r="E16">
        <v>4</v>
      </c>
      <c r="F16" t="s">
        <v>207</v>
      </c>
      <c r="G16">
        <v>5</v>
      </c>
      <c r="H16">
        <v>4</v>
      </c>
      <c r="I16">
        <v>4</v>
      </c>
      <c r="J16">
        <v>4</v>
      </c>
      <c r="K16">
        <v>5</v>
      </c>
      <c r="L16">
        <v>4</v>
      </c>
      <c r="M16">
        <f t="shared" si="0"/>
        <v>4.2</v>
      </c>
      <c r="Q16" t="s">
        <v>49</v>
      </c>
      <c r="Z16" t="s">
        <v>22</v>
      </c>
      <c r="AA16" t="s">
        <v>152</v>
      </c>
      <c r="AB16" t="s">
        <v>218</v>
      </c>
    </row>
    <row r="17" spans="1:28">
      <c r="A17">
        <v>94</v>
      </c>
      <c r="B17">
        <v>14</v>
      </c>
      <c r="C17" t="s">
        <v>79</v>
      </c>
      <c r="D17">
        <v>15</v>
      </c>
      <c r="E17">
        <v>4</v>
      </c>
      <c r="F17" t="s">
        <v>213</v>
      </c>
      <c r="G17">
        <v>5</v>
      </c>
      <c r="H17">
        <v>3</v>
      </c>
      <c r="I17">
        <v>3</v>
      </c>
      <c r="J17">
        <v>3</v>
      </c>
      <c r="K17">
        <v>4</v>
      </c>
      <c r="L17">
        <v>3</v>
      </c>
      <c r="M17">
        <f t="shared" si="0"/>
        <v>3.3</v>
      </c>
      <c r="P17" t="s">
        <v>19</v>
      </c>
    </row>
    <row r="18" spans="1:28">
      <c r="A18">
        <v>96</v>
      </c>
      <c r="B18">
        <v>4</v>
      </c>
      <c r="C18" t="s">
        <v>60</v>
      </c>
      <c r="D18">
        <v>18</v>
      </c>
      <c r="E18">
        <v>2</v>
      </c>
      <c r="F18" t="s">
        <v>220</v>
      </c>
      <c r="G18">
        <v>4</v>
      </c>
      <c r="H18">
        <v>3</v>
      </c>
      <c r="I18">
        <v>3</v>
      </c>
      <c r="J18">
        <v>4</v>
      </c>
      <c r="K18">
        <v>4</v>
      </c>
      <c r="L18">
        <v>3</v>
      </c>
      <c r="M18">
        <f t="shared" si="0"/>
        <v>3.4</v>
      </c>
      <c r="R18" t="s">
        <v>26</v>
      </c>
      <c r="AB18" t="s">
        <v>221</v>
      </c>
    </row>
    <row r="19" spans="1:28">
      <c r="A19">
        <v>97</v>
      </c>
      <c r="B19">
        <v>21</v>
      </c>
      <c r="C19" t="s">
        <v>63</v>
      </c>
      <c r="D19">
        <v>18</v>
      </c>
      <c r="E19">
        <v>2</v>
      </c>
      <c r="F19" t="s">
        <v>222</v>
      </c>
      <c r="G19">
        <v>3</v>
      </c>
      <c r="H19">
        <v>3</v>
      </c>
      <c r="I19">
        <v>2</v>
      </c>
      <c r="J19">
        <v>2</v>
      </c>
      <c r="K19">
        <v>3</v>
      </c>
      <c r="L19">
        <v>2</v>
      </c>
      <c r="M19">
        <f t="shared" si="0"/>
        <v>2.4999999999999996</v>
      </c>
      <c r="N19" t="s">
        <v>31</v>
      </c>
      <c r="R19" t="s">
        <v>26</v>
      </c>
      <c r="U19" t="s">
        <v>74</v>
      </c>
    </row>
    <row r="20" spans="1:28">
      <c r="A20">
        <v>98</v>
      </c>
      <c r="B20">
        <v>3</v>
      </c>
      <c r="C20" t="s">
        <v>47</v>
      </c>
      <c r="D20">
        <v>18</v>
      </c>
      <c r="E20">
        <v>2</v>
      </c>
      <c r="F20" t="s">
        <v>223</v>
      </c>
      <c r="G20">
        <v>3</v>
      </c>
      <c r="H20">
        <v>3</v>
      </c>
      <c r="I20">
        <v>2</v>
      </c>
      <c r="J20">
        <v>3</v>
      </c>
      <c r="K20">
        <v>3</v>
      </c>
      <c r="L20">
        <v>2</v>
      </c>
      <c r="M20">
        <f t="shared" si="0"/>
        <v>2.6999999999999997</v>
      </c>
      <c r="N20" t="s">
        <v>31</v>
      </c>
      <c r="P20" t="s">
        <v>19</v>
      </c>
      <c r="R20" t="s">
        <v>26</v>
      </c>
      <c r="X20" t="s">
        <v>39</v>
      </c>
    </row>
    <row r="21" spans="1:28">
      <c r="A21">
        <v>99</v>
      </c>
      <c r="B21">
        <v>6</v>
      </c>
      <c r="C21" t="s">
        <v>50</v>
      </c>
      <c r="D21">
        <v>18</v>
      </c>
      <c r="E21">
        <v>2</v>
      </c>
      <c r="F21" t="s">
        <v>224</v>
      </c>
      <c r="G21">
        <v>2</v>
      </c>
      <c r="H21">
        <v>1</v>
      </c>
      <c r="I21">
        <v>2</v>
      </c>
      <c r="J21">
        <v>2</v>
      </c>
      <c r="K21">
        <v>4</v>
      </c>
      <c r="L21">
        <v>2</v>
      </c>
      <c r="M21">
        <f t="shared" si="0"/>
        <v>1.9</v>
      </c>
      <c r="N21" t="s">
        <v>31</v>
      </c>
      <c r="P21" t="s">
        <v>19</v>
      </c>
      <c r="R21" t="s">
        <v>26</v>
      </c>
      <c r="AB21" t="s">
        <v>225</v>
      </c>
    </row>
    <row r="22" spans="1:28">
      <c r="A22">
        <v>101</v>
      </c>
      <c r="B22">
        <v>9</v>
      </c>
      <c r="C22" t="s">
        <v>69</v>
      </c>
      <c r="D22">
        <v>18</v>
      </c>
      <c r="E22">
        <v>2</v>
      </c>
      <c r="F22" t="s">
        <v>227</v>
      </c>
      <c r="G22">
        <v>3</v>
      </c>
      <c r="H22">
        <v>3</v>
      </c>
      <c r="I22">
        <v>2</v>
      </c>
      <c r="J22">
        <v>3</v>
      </c>
      <c r="K22">
        <v>3</v>
      </c>
      <c r="L22">
        <v>2</v>
      </c>
      <c r="M22">
        <f t="shared" si="0"/>
        <v>2.6999999999999997</v>
      </c>
      <c r="X22" t="s">
        <v>39</v>
      </c>
      <c r="AB22" t="s">
        <v>228</v>
      </c>
    </row>
    <row r="23" spans="1:28">
      <c r="A23">
        <v>84</v>
      </c>
      <c r="B23">
        <v>11</v>
      </c>
      <c r="C23" t="s">
        <v>94</v>
      </c>
      <c r="D23">
        <v>23</v>
      </c>
      <c r="E23">
        <v>3</v>
      </c>
      <c r="F23" t="s">
        <v>199</v>
      </c>
      <c r="G23">
        <v>4</v>
      </c>
      <c r="H23">
        <v>5</v>
      </c>
      <c r="I23">
        <v>4</v>
      </c>
      <c r="J23">
        <v>4</v>
      </c>
      <c r="K23">
        <v>4</v>
      </c>
      <c r="L23">
        <v>5</v>
      </c>
      <c r="M23">
        <f t="shared" si="0"/>
        <v>4.5</v>
      </c>
      <c r="N23" t="s">
        <v>31</v>
      </c>
      <c r="P23" t="s">
        <v>19</v>
      </c>
      <c r="Q23" t="s">
        <v>49</v>
      </c>
      <c r="R23" t="s">
        <v>26</v>
      </c>
      <c r="U23" t="s">
        <v>74</v>
      </c>
      <c r="X23" t="s">
        <v>39</v>
      </c>
      <c r="AB23" t="s">
        <v>200</v>
      </c>
    </row>
    <row r="24" spans="1:28">
      <c r="A24">
        <v>85</v>
      </c>
      <c r="B24">
        <v>7</v>
      </c>
      <c r="C24" t="s">
        <v>53</v>
      </c>
      <c r="D24">
        <v>23</v>
      </c>
      <c r="E24">
        <v>3</v>
      </c>
      <c r="F24" t="s">
        <v>201</v>
      </c>
      <c r="G24">
        <v>3</v>
      </c>
      <c r="H24">
        <v>5</v>
      </c>
      <c r="I24">
        <v>4</v>
      </c>
      <c r="J24">
        <v>4</v>
      </c>
      <c r="K24">
        <v>4</v>
      </c>
      <c r="L24">
        <v>4</v>
      </c>
      <c r="M24">
        <f t="shared" si="0"/>
        <v>4.2</v>
      </c>
      <c r="N24" t="s">
        <v>31</v>
      </c>
      <c r="Q24" t="s">
        <v>49</v>
      </c>
      <c r="R24" t="s">
        <v>26</v>
      </c>
      <c r="U24" t="s">
        <v>74</v>
      </c>
      <c r="X24" t="s">
        <v>39</v>
      </c>
      <c r="AB24" t="s">
        <v>202</v>
      </c>
    </row>
    <row r="25" spans="1:28">
      <c r="A25">
        <v>86</v>
      </c>
      <c r="B25">
        <v>8</v>
      </c>
      <c r="C25" t="s">
        <v>43</v>
      </c>
      <c r="D25">
        <v>23</v>
      </c>
      <c r="E25">
        <v>3</v>
      </c>
      <c r="F25" t="s">
        <v>203</v>
      </c>
      <c r="G25">
        <v>4</v>
      </c>
      <c r="H25">
        <v>4</v>
      </c>
      <c r="I25">
        <v>3</v>
      </c>
      <c r="J25">
        <v>4</v>
      </c>
      <c r="K25">
        <v>3</v>
      </c>
      <c r="L25">
        <v>5</v>
      </c>
      <c r="M25">
        <f t="shared" si="0"/>
        <v>4</v>
      </c>
      <c r="P25" t="s">
        <v>19</v>
      </c>
      <c r="Q25" t="s">
        <v>49</v>
      </c>
      <c r="R25" t="s">
        <v>26</v>
      </c>
      <c r="X25" t="s">
        <v>39</v>
      </c>
      <c r="AB25" t="s">
        <v>204</v>
      </c>
    </row>
    <row r="26" spans="1:28">
      <c r="A26">
        <v>87</v>
      </c>
      <c r="B26">
        <v>10</v>
      </c>
      <c r="C26" t="s">
        <v>37</v>
      </c>
      <c r="D26">
        <v>23</v>
      </c>
      <c r="E26">
        <v>3</v>
      </c>
      <c r="F26" t="s">
        <v>205</v>
      </c>
      <c r="G26">
        <v>3</v>
      </c>
      <c r="H26">
        <v>4</v>
      </c>
      <c r="I26">
        <v>3</v>
      </c>
      <c r="J26">
        <v>4</v>
      </c>
      <c r="K26">
        <v>4</v>
      </c>
      <c r="L26">
        <v>3</v>
      </c>
      <c r="M26">
        <f t="shared" si="0"/>
        <v>3.6</v>
      </c>
      <c r="P26" t="s">
        <v>19</v>
      </c>
      <c r="Q26" t="s">
        <v>49</v>
      </c>
      <c r="X26" t="s">
        <v>39</v>
      </c>
      <c r="AB26" t="s">
        <v>206</v>
      </c>
    </row>
    <row r="27" spans="1:28">
      <c r="A27">
        <v>89</v>
      </c>
      <c r="B27">
        <v>5</v>
      </c>
      <c r="C27" t="s">
        <v>24</v>
      </c>
      <c r="D27">
        <v>23</v>
      </c>
      <c r="E27">
        <v>3</v>
      </c>
      <c r="F27" t="s">
        <v>208</v>
      </c>
      <c r="G27">
        <v>3</v>
      </c>
      <c r="H27">
        <v>4</v>
      </c>
      <c r="I27">
        <v>4</v>
      </c>
      <c r="J27">
        <v>4</v>
      </c>
      <c r="K27">
        <v>3</v>
      </c>
      <c r="L27">
        <v>4</v>
      </c>
      <c r="M27">
        <f t="shared" si="0"/>
        <v>3.8</v>
      </c>
      <c r="O27" t="s">
        <v>32</v>
      </c>
      <c r="R27" t="s">
        <v>26</v>
      </c>
      <c r="X27" t="s">
        <v>39</v>
      </c>
      <c r="Z27" t="s">
        <v>22</v>
      </c>
      <c r="AA27" t="s">
        <v>209</v>
      </c>
      <c r="AB27" t="s">
        <v>210</v>
      </c>
    </row>
    <row r="28" spans="1:28">
      <c r="A28">
        <v>226</v>
      </c>
      <c r="B28">
        <v>2</v>
      </c>
      <c r="C28" t="s">
        <v>29</v>
      </c>
      <c r="D28">
        <v>26</v>
      </c>
      <c r="E28">
        <v>5</v>
      </c>
      <c r="F28" t="s">
        <v>450</v>
      </c>
      <c r="G28">
        <v>4</v>
      </c>
      <c r="H28">
        <v>3</v>
      </c>
      <c r="I28">
        <v>3</v>
      </c>
      <c r="J28">
        <v>5</v>
      </c>
      <c r="K28">
        <v>4</v>
      </c>
      <c r="L28">
        <v>4</v>
      </c>
      <c r="M28">
        <f t="shared" si="0"/>
        <v>3.8</v>
      </c>
      <c r="O28" t="s">
        <v>32</v>
      </c>
      <c r="R28" t="s">
        <v>26</v>
      </c>
    </row>
    <row r="29" spans="1:28">
      <c r="A29">
        <v>228</v>
      </c>
      <c r="B29">
        <v>18</v>
      </c>
      <c r="C29" t="s">
        <v>57</v>
      </c>
      <c r="D29">
        <v>26</v>
      </c>
      <c r="E29">
        <v>5</v>
      </c>
      <c r="F29" t="s">
        <v>453</v>
      </c>
      <c r="G29">
        <v>4</v>
      </c>
      <c r="H29">
        <v>4</v>
      </c>
      <c r="I29">
        <v>4</v>
      </c>
      <c r="J29">
        <v>4</v>
      </c>
      <c r="K29">
        <v>4</v>
      </c>
      <c r="L29">
        <v>4</v>
      </c>
      <c r="M29">
        <f t="shared" si="0"/>
        <v>4</v>
      </c>
      <c r="R29" t="s">
        <v>26</v>
      </c>
      <c r="X29" t="s">
        <v>39</v>
      </c>
      <c r="AB29" t="s">
        <v>454</v>
      </c>
    </row>
    <row r="30" spans="1:28">
      <c r="A30">
        <v>230</v>
      </c>
      <c r="B30">
        <v>17</v>
      </c>
      <c r="C30" t="s">
        <v>317</v>
      </c>
      <c r="D30">
        <v>26</v>
      </c>
      <c r="E30">
        <v>5</v>
      </c>
      <c r="F30" t="s">
        <v>456</v>
      </c>
      <c r="G30">
        <v>4</v>
      </c>
      <c r="H30">
        <v>5</v>
      </c>
      <c r="I30">
        <v>4</v>
      </c>
      <c r="J30">
        <v>4</v>
      </c>
      <c r="K30">
        <v>4</v>
      </c>
      <c r="L30">
        <v>4</v>
      </c>
      <c r="M30">
        <f t="shared" si="0"/>
        <v>4.3</v>
      </c>
      <c r="X30" t="s">
        <v>39</v>
      </c>
      <c r="Z30" t="s">
        <v>22</v>
      </c>
      <c r="AA30" t="s">
        <v>457</v>
      </c>
    </row>
    <row r="31" spans="1:28">
      <c r="A31">
        <v>235</v>
      </c>
      <c r="B31">
        <v>1</v>
      </c>
      <c r="C31" t="s">
        <v>319</v>
      </c>
      <c r="D31">
        <v>26</v>
      </c>
      <c r="E31">
        <v>5</v>
      </c>
      <c r="F31" t="s">
        <v>463</v>
      </c>
      <c r="G31">
        <v>4</v>
      </c>
      <c r="H31">
        <v>4</v>
      </c>
      <c r="I31">
        <v>4</v>
      </c>
      <c r="J31">
        <v>4</v>
      </c>
      <c r="K31">
        <v>5</v>
      </c>
      <c r="L31">
        <v>5</v>
      </c>
      <c r="M31">
        <f t="shared" si="0"/>
        <v>4.3</v>
      </c>
      <c r="R31" t="s">
        <v>26</v>
      </c>
      <c r="AB31" t="s">
        <v>464</v>
      </c>
    </row>
    <row r="32" spans="1:28">
      <c r="A32">
        <v>237</v>
      </c>
      <c r="B32">
        <v>19</v>
      </c>
      <c r="C32" t="s">
        <v>439</v>
      </c>
      <c r="D32">
        <v>26</v>
      </c>
      <c r="E32">
        <v>5</v>
      </c>
      <c r="F32" t="s">
        <v>453</v>
      </c>
      <c r="G32">
        <v>4</v>
      </c>
      <c r="H32">
        <v>4</v>
      </c>
      <c r="I32">
        <v>4</v>
      </c>
      <c r="J32">
        <v>4</v>
      </c>
      <c r="K32">
        <v>4</v>
      </c>
      <c r="L32">
        <v>4</v>
      </c>
      <c r="M32">
        <f t="shared" si="0"/>
        <v>4</v>
      </c>
      <c r="R32" t="s">
        <v>26</v>
      </c>
      <c r="X32" t="s">
        <v>39</v>
      </c>
      <c r="AB32" t="s">
        <v>467</v>
      </c>
    </row>
    <row r="33" spans="1:28">
      <c r="A33">
        <v>179</v>
      </c>
      <c r="B33">
        <v>25</v>
      </c>
      <c r="C33" t="s">
        <v>326</v>
      </c>
      <c r="D33">
        <v>28</v>
      </c>
      <c r="E33">
        <v>7</v>
      </c>
      <c r="F33" t="s">
        <v>366</v>
      </c>
      <c r="G33">
        <v>4</v>
      </c>
      <c r="H33">
        <v>3</v>
      </c>
      <c r="I33">
        <v>4</v>
      </c>
      <c r="J33">
        <v>4</v>
      </c>
      <c r="K33">
        <v>3</v>
      </c>
      <c r="L33">
        <v>3</v>
      </c>
      <c r="M33">
        <f t="shared" si="0"/>
        <v>3.4</v>
      </c>
      <c r="N33" t="s">
        <v>31</v>
      </c>
      <c r="P33" t="s">
        <v>19</v>
      </c>
      <c r="R33" t="s">
        <v>26</v>
      </c>
      <c r="X33" t="s">
        <v>39</v>
      </c>
      <c r="Z33" t="s">
        <v>22</v>
      </c>
      <c r="AA33" t="s">
        <v>367</v>
      </c>
      <c r="AB33" t="s">
        <v>368</v>
      </c>
    </row>
    <row r="34" spans="1:28">
      <c r="A34">
        <v>181</v>
      </c>
      <c r="B34">
        <v>11</v>
      </c>
      <c r="C34" t="s">
        <v>94</v>
      </c>
      <c r="D34">
        <v>28</v>
      </c>
      <c r="E34">
        <v>7</v>
      </c>
      <c r="F34" t="s">
        <v>371</v>
      </c>
      <c r="G34">
        <v>3</v>
      </c>
      <c r="H34">
        <v>4</v>
      </c>
      <c r="I34">
        <v>3</v>
      </c>
      <c r="J34">
        <v>4</v>
      </c>
      <c r="K34">
        <v>4</v>
      </c>
      <c r="L34">
        <v>4</v>
      </c>
      <c r="M34">
        <f t="shared" si="0"/>
        <v>3.8</v>
      </c>
      <c r="N34" t="s">
        <v>31</v>
      </c>
      <c r="P34" t="s">
        <v>19</v>
      </c>
      <c r="R34" t="s">
        <v>26</v>
      </c>
      <c r="U34" t="s">
        <v>74</v>
      </c>
      <c r="X34" t="s">
        <v>39</v>
      </c>
      <c r="AB34" t="s">
        <v>372</v>
      </c>
    </row>
    <row r="35" spans="1:28">
      <c r="A35">
        <v>182</v>
      </c>
      <c r="B35">
        <v>24</v>
      </c>
      <c r="C35" t="s">
        <v>328</v>
      </c>
      <c r="D35">
        <v>28</v>
      </c>
      <c r="E35">
        <v>7</v>
      </c>
      <c r="F35" t="s">
        <v>373</v>
      </c>
      <c r="G35">
        <v>3</v>
      </c>
      <c r="H35">
        <v>1</v>
      </c>
      <c r="I35">
        <v>1</v>
      </c>
      <c r="J35">
        <v>3</v>
      </c>
      <c r="K35">
        <v>2</v>
      </c>
      <c r="L35">
        <v>2</v>
      </c>
      <c r="M35">
        <f t="shared" si="0"/>
        <v>1.9000000000000004</v>
      </c>
      <c r="N35" t="s">
        <v>31</v>
      </c>
      <c r="P35" t="s">
        <v>19</v>
      </c>
      <c r="R35" t="s">
        <v>26</v>
      </c>
      <c r="T35" t="s">
        <v>20</v>
      </c>
      <c r="X35" t="s">
        <v>39</v>
      </c>
      <c r="AB35" t="s">
        <v>374</v>
      </c>
    </row>
    <row r="36" spans="1:28">
      <c r="A36">
        <v>183</v>
      </c>
      <c r="B36">
        <v>7</v>
      </c>
      <c r="C36" t="s">
        <v>53</v>
      </c>
      <c r="D36">
        <v>28</v>
      </c>
      <c r="E36">
        <v>7</v>
      </c>
      <c r="F36" t="s">
        <v>375</v>
      </c>
      <c r="G36">
        <v>3</v>
      </c>
      <c r="H36">
        <v>4</v>
      </c>
      <c r="I36">
        <v>4</v>
      </c>
      <c r="J36">
        <v>3</v>
      </c>
      <c r="K36">
        <v>3</v>
      </c>
      <c r="L36">
        <v>3</v>
      </c>
      <c r="M36">
        <f t="shared" si="0"/>
        <v>3.4</v>
      </c>
      <c r="N36" t="s">
        <v>31</v>
      </c>
      <c r="R36" t="s">
        <v>26</v>
      </c>
      <c r="Y36" t="s">
        <v>67</v>
      </c>
      <c r="AB36" t="s">
        <v>376</v>
      </c>
    </row>
    <row r="37" spans="1:28">
      <c r="A37">
        <v>140</v>
      </c>
      <c r="B37">
        <v>8</v>
      </c>
      <c r="C37" t="s">
        <v>43</v>
      </c>
      <c r="D37">
        <v>30</v>
      </c>
      <c r="E37">
        <v>3</v>
      </c>
      <c r="F37" t="s">
        <v>293</v>
      </c>
      <c r="G37">
        <v>3</v>
      </c>
      <c r="H37">
        <v>3</v>
      </c>
      <c r="I37">
        <v>3</v>
      </c>
      <c r="J37">
        <v>3</v>
      </c>
      <c r="K37">
        <v>3</v>
      </c>
      <c r="L37">
        <v>3</v>
      </c>
      <c r="M37">
        <f t="shared" si="0"/>
        <v>3.0000000000000004</v>
      </c>
      <c r="P37" t="s">
        <v>19</v>
      </c>
      <c r="R37" t="s">
        <v>26</v>
      </c>
      <c r="X37" t="s">
        <v>39</v>
      </c>
      <c r="Y37" t="s">
        <v>67</v>
      </c>
      <c r="AB37" t="s">
        <v>294</v>
      </c>
    </row>
    <row r="38" spans="1:28">
      <c r="A38">
        <v>143</v>
      </c>
      <c r="B38">
        <v>5</v>
      </c>
      <c r="C38" t="s">
        <v>24</v>
      </c>
      <c r="D38">
        <v>30</v>
      </c>
      <c r="E38">
        <v>3</v>
      </c>
      <c r="F38" t="s">
        <v>297</v>
      </c>
      <c r="G38">
        <v>4</v>
      </c>
      <c r="H38">
        <v>4</v>
      </c>
      <c r="I38">
        <v>4</v>
      </c>
      <c r="J38">
        <v>4</v>
      </c>
      <c r="K38">
        <v>4</v>
      </c>
      <c r="L38">
        <v>5</v>
      </c>
      <c r="M38">
        <f t="shared" si="0"/>
        <v>4.1999999999999993</v>
      </c>
      <c r="N38" t="s">
        <v>31</v>
      </c>
      <c r="R38" t="s">
        <v>26</v>
      </c>
      <c r="Z38" t="s">
        <v>22</v>
      </c>
      <c r="AB38" t="s">
        <v>298</v>
      </c>
    </row>
    <row r="39" spans="1:28">
      <c r="A39">
        <v>144</v>
      </c>
      <c r="B39">
        <v>7</v>
      </c>
      <c r="C39" t="s">
        <v>53</v>
      </c>
      <c r="D39">
        <v>30</v>
      </c>
      <c r="E39">
        <v>3</v>
      </c>
      <c r="F39" t="s">
        <v>299</v>
      </c>
      <c r="G39">
        <v>4</v>
      </c>
      <c r="H39">
        <v>5</v>
      </c>
      <c r="I39">
        <v>4</v>
      </c>
      <c r="J39">
        <v>5</v>
      </c>
      <c r="K39">
        <v>4</v>
      </c>
      <c r="L39">
        <v>5</v>
      </c>
      <c r="M39">
        <f t="shared" si="0"/>
        <v>4.6999999999999993</v>
      </c>
      <c r="N39" t="s">
        <v>31</v>
      </c>
      <c r="O39" t="s">
        <v>32</v>
      </c>
      <c r="R39" t="s">
        <v>26</v>
      </c>
      <c r="X39" t="s">
        <v>39</v>
      </c>
      <c r="AB39" t="s">
        <v>300</v>
      </c>
    </row>
    <row r="40" spans="1:28">
      <c r="A40">
        <v>145</v>
      </c>
      <c r="B40">
        <v>10</v>
      </c>
      <c r="C40" t="s">
        <v>37</v>
      </c>
      <c r="D40">
        <v>30</v>
      </c>
      <c r="E40">
        <v>3</v>
      </c>
      <c r="F40" t="s">
        <v>301</v>
      </c>
      <c r="G40">
        <v>4</v>
      </c>
      <c r="H40">
        <v>4</v>
      </c>
      <c r="I40">
        <v>3</v>
      </c>
      <c r="J40">
        <v>4</v>
      </c>
      <c r="K40">
        <v>3</v>
      </c>
      <c r="L40">
        <v>4</v>
      </c>
      <c r="M40">
        <f t="shared" si="0"/>
        <v>3.8</v>
      </c>
      <c r="X40" t="s">
        <v>39</v>
      </c>
      <c r="AB40" t="s">
        <v>302</v>
      </c>
    </row>
    <row r="41" spans="1:28">
      <c r="A41">
        <v>146</v>
      </c>
      <c r="B41">
        <v>11</v>
      </c>
      <c r="C41" t="s">
        <v>94</v>
      </c>
      <c r="D41">
        <v>30</v>
      </c>
      <c r="E41">
        <v>3</v>
      </c>
      <c r="F41" t="s">
        <v>303</v>
      </c>
      <c r="G41">
        <v>5</v>
      </c>
      <c r="H41">
        <v>5</v>
      </c>
      <c r="I41">
        <v>5</v>
      </c>
      <c r="J41">
        <v>5</v>
      </c>
      <c r="K41">
        <v>3</v>
      </c>
      <c r="L41">
        <v>5</v>
      </c>
      <c r="M41">
        <f t="shared" si="0"/>
        <v>4.8</v>
      </c>
      <c r="N41" t="s">
        <v>31</v>
      </c>
      <c r="O41" t="s">
        <v>32</v>
      </c>
      <c r="R41" t="s">
        <v>26</v>
      </c>
      <c r="U41" t="s">
        <v>74</v>
      </c>
      <c r="AB41" t="s">
        <v>304</v>
      </c>
    </row>
    <row r="42" spans="1:28">
      <c r="A42">
        <v>24</v>
      </c>
      <c r="B42">
        <v>21</v>
      </c>
      <c r="C42" t="s">
        <v>63</v>
      </c>
      <c r="D42">
        <v>47</v>
      </c>
      <c r="E42">
        <v>2</v>
      </c>
      <c r="F42" t="s">
        <v>86</v>
      </c>
      <c r="G42">
        <v>4</v>
      </c>
      <c r="H42">
        <v>4</v>
      </c>
      <c r="I42">
        <v>4</v>
      </c>
      <c r="J42">
        <v>4</v>
      </c>
      <c r="K42">
        <v>3</v>
      </c>
      <c r="L42">
        <v>4</v>
      </c>
      <c r="M42">
        <f t="shared" si="0"/>
        <v>3.8999999999999995</v>
      </c>
      <c r="O42" t="s">
        <v>32</v>
      </c>
      <c r="R42" t="s">
        <v>26</v>
      </c>
      <c r="U42" t="s">
        <v>74</v>
      </c>
      <c r="AB42" t="s">
        <v>87</v>
      </c>
    </row>
    <row r="43" spans="1:28">
      <c r="A43">
        <v>29</v>
      </c>
      <c r="B43">
        <v>3</v>
      </c>
      <c r="C43" t="s">
        <v>47</v>
      </c>
      <c r="D43">
        <v>47</v>
      </c>
      <c r="E43">
        <v>2</v>
      </c>
      <c r="F43" t="s">
        <v>96</v>
      </c>
      <c r="G43">
        <v>5</v>
      </c>
      <c r="H43">
        <v>5</v>
      </c>
      <c r="I43">
        <v>4</v>
      </c>
      <c r="J43">
        <v>5</v>
      </c>
      <c r="K43">
        <v>4</v>
      </c>
      <c r="L43">
        <v>5</v>
      </c>
      <c r="M43">
        <f t="shared" si="0"/>
        <v>4.8</v>
      </c>
      <c r="N43" t="s">
        <v>31</v>
      </c>
      <c r="O43" t="s">
        <v>32</v>
      </c>
      <c r="R43" t="s">
        <v>26</v>
      </c>
      <c r="U43" t="s">
        <v>74</v>
      </c>
      <c r="W43" t="s">
        <v>21</v>
      </c>
      <c r="X43" t="s">
        <v>39</v>
      </c>
    </row>
    <row r="44" spans="1:28">
      <c r="A44">
        <v>32</v>
      </c>
      <c r="B44">
        <v>6</v>
      </c>
      <c r="C44" t="s">
        <v>50</v>
      </c>
      <c r="D44">
        <v>47</v>
      </c>
      <c r="E44">
        <v>2</v>
      </c>
      <c r="F44" t="s">
        <v>101</v>
      </c>
      <c r="G44">
        <v>5</v>
      </c>
      <c r="H44">
        <v>4</v>
      </c>
      <c r="I44">
        <v>4</v>
      </c>
      <c r="J44">
        <v>4</v>
      </c>
      <c r="K44">
        <v>4</v>
      </c>
      <c r="L44">
        <v>5</v>
      </c>
      <c r="M44">
        <f t="shared" si="0"/>
        <v>4.3000000000000007</v>
      </c>
      <c r="N44" t="s">
        <v>31</v>
      </c>
      <c r="R44" t="s">
        <v>26</v>
      </c>
      <c r="U44" t="s">
        <v>74</v>
      </c>
      <c r="AB44" t="s">
        <v>102</v>
      </c>
    </row>
    <row r="45" spans="1:28">
      <c r="A45">
        <v>33</v>
      </c>
      <c r="B45">
        <v>4</v>
      </c>
      <c r="C45" t="s">
        <v>60</v>
      </c>
      <c r="D45">
        <v>47</v>
      </c>
      <c r="E45">
        <v>2</v>
      </c>
      <c r="F45" t="s">
        <v>103</v>
      </c>
      <c r="G45">
        <v>4</v>
      </c>
      <c r="H45">
        <v>5</v>
      </c>
      <c r="I45">
        <v>5</v>
      </c>
      <c r="J45">
        <v>5</v>
      </c>
      <c r="K45">
        <v>4</v>
      </c>
      <c r="L45">
        <v>5</v>
      </c>
      <c r="M45">
        <f t="shared" si="0"/>
        <v>4.8</v>
      </c>
      <c r="N45" t="s">
        <v>31</v>
      </c>
      <c r="Q45" t="s">
        <v>49</v>
      </c>
    </row>
    <row r="46" spans="1:28">
      <c r="A46">
        <v>34</v>
      </c>
      <c r="B46">
        <v>9</v>
      </c>
      <c r="C46" t="s">
        <v>69</v>
      </c>
      <c r="D46">
        <v>47</v>
      </c>
      <c r="E46">
        <v>2</v>
      </c>
      <c r="F46" t="s">
        <v>104</v>
      </c>
      <c r="G46">
        <v>4</v>
      </c>
      <c r="H46">
        <v>5</v>
      </c>
      <c r="I46">
        <v>5</v>
      </c>
      <c r="J46">
        <v>5</v>
      </c>
      <c r="K46">
        <v>3</v>
      </c>
      <c r="L46">
        <v>5</v>
      </c>
      <c r="M46">
        <f t="shared" si="0"/>
        <v>4.7</v>
      </c>
      <c r="N46" t="s">
        <v>31</v>
      </c>
      <c r="U46" t="s">
        <v>74</v>
      </c>
      <c r="Z46" t="s">
        <v>22</v>
      </c>
      <c r="AA46" t="s">
        <v>105</v>
      </c>
      <c r="AB46" t="s">
        <v>106</v>
      </c>
    </row>
    <row r="47" spans="1:28">
      <c r="A47">
        <v>150</v>
      </c>
      <c r="B47">
        <v>2</v>
      </c>
      <c r="C47" t="s">
        <v>29</v>
      </c>
      <c r="D47">
        <v>61</v>
      </c>
      <c r="E47">
        <v>5</v>
      </c>
      <c r="F47" t="s">
        <v>312</v>
      </c>
      <c r="G47">
        <v>5</v>
      </c>
      <c r="H47">
        <v>4</v>
      </c>
      <c r="I47">
        <v>3</v>
      </c>
      <c r="J47">
        <v>3</v>
      </c>
      <c r="K47">
        <v>4</v>
      </c>
      <c r="L47">
        <v>2</v>
      </c>
      <c r="M47">
        <f t="shared" si="0"/>
        <v>3.4</v>
      </c>
      <c r="R47" t="s">
        <v>26</v>
      </c>
    </row>
    <row r="48" spans="1:28">
      <c r="A48">
        <v>151</v>
      </c>
      <c r="B48">
        <v>19</v>
      </c>
      <c r="C48" t="s">
        <v>41</v>
      </c>
      <c r="D48">
        <v>61</v>
      </c>
      <c r="E48">
        <v>5</v>
      </c>
      <c r="F48" t="s">
        <v>313</v>
      </c>
      <c r="G48">
        <v>5</v>
      </c>
      <c r="H48">
        <v>4</v>
      </c>
      <c r="I48">
        <v>4</v>
      </c>
      <c r="J48">
        <v>4</v>
      </c>
      <c r="K48">
        <v>5</v>
      </c>
      <c r="L48">
        <v>5</v>
      </c>
      <c r="M48">
        <f t="shared" si="0"/>
        <v>4.4000000000000004</v>
      </c>
      <c r="P48" t="s">
        <v>19</v>
      </c>
      <c r="R48" t="s">
        <v>26</v>
      </c>
      <c r="AB48" t="s">
        <v>314</v>
      </c>
    </row>
    <row r="49" spans="1:28">
      <c r="A49">
        <v>152</v>
      </c>
      <c r="B49">
        <v>18</v>
      </c>
      <c r="C49" t="s">
        <v>57</v>
      </c>
      <c r="D49">
        <v>61</v>
      </c>
      <c r="E49">
        <v>5</v>
      </c>
      <c r="F49" t="s">
        <v>315</v>
      </c>
      <c r="G49">
        <v>3</v>
      </c>
      <c r="H49">
        <v>3</v>
      </c>
      <c r="I49">
        <v>3</v>
      </c>
      <c r="J49">
        <v>3</v>
      </c>
      <c r="K49">
        <v>3</v>
      </c>
      <c r="L49">
        <v>3</v>
      </c>
      <c r="M49">
        <f t="shared" si="0"/>
        <v>3.0000000000000004</v>
      </c>
      <c r="X49" t="s">
        <v>39</v>
      </c>
      <c r="AB49" t="s">
        <v>316</v>
      </c>
    </row>
    <row r="50" spans="1:28">
      <c r="A50">
        <v>153</v>
      </c>
      <c r="B50">
        <v>17</v>
      </c>
      <c r="C50" t="s">
        <v>317</v>
      </c>
      <c r="D50">
        <v>61</v>
      </c>
      <c r="E50">
        <v>5</v>
      </c>
      <c r="F50" t="s">
        <v>318</v>
      </c>
      <c r="G50">
        <v>4</v>
      </c>
      <c r="H50">
        <v>4</v>
      </c>
      <c r="I50">
        <v>4</v>
      </c>
      <c r="J50">
        <v>4</v>
      </c>
      <c r="K50">
        <v>4</v>
      </c>
      <c r="L50">
        <v>4</v>
      </c>
      <c r="M50">
        <f t="shared" si="0"/>
        <v>4</v>
      </c>
      <c r="N50" t="s">
        <v>31</v>
      </c>
      <c r="R50" t="s">
        <v>26</v>
      </c>
    </row>
    <row r="51" spans="1:28">
      <c r="A51">
        <v>154</v>
      </c>
      <c r="B51">
        <v>1</v>
      </c>
      <c r="C51" t="s">
        <v>319</v>
      </c>
      <c r="D51">
        <v>61</v>
      </c>
      <c r="E51">
        <v>5</v>
      </c>
      <c r="F51" t="s">
        <v>318</v>
      </c>
      <c r="G51">
        <v>3</v>
      </c>
      <c r="H51">
        <v>4</v>
      </c>
      <c r="I51">
        <v>4</v>
      </c>
      <c r="J51">
        <v>5</v>
      </c>
      <c r="K51">
        <v>4</v>
      </c>
      <c r="L51">
        <v>4</v>
      </c>
      <c r="M51">
        <f t="shared" si="0"/>
        <v>4.0999999999999996</v>
      </c>
      <c r="R51" t="s">
        <v>26</v>
      </c>
      <c r="AB51" t="s">
        <v>320</v>
      </c>
    </row>
    <row r="52" spans="1:28">
      <c r="A52">
        <v>42</v>
      </c>
      <c r="B52">
        <v>2</v>
      </c>
      <c r="C52" t="s">
        <v>29</v>
      </c>
      <c r="D52">
        <v>66</v>
      </c>
      <c r="E52">
        <v>1</v>
      </c>
      <c r="F52" t="s">
        <v>121</v>
      </c>
      <c r="G52">
        <v>3</v>
      </c>
      <c r="H52">
        <v>5</v>
      </c>
      <c r="I52">
        <v>2</v>
      </c>
      <c r="J52">
        <v>4</v>
      </c>
      <c r="K52">
        <v>4</v>
      </c>
      <c r="L52">
        <v>4</v>
      </c>
      <c r="M52">
        <f t="shared" si="0"/>
        <v>4</v>
      </c>
      <c r="R52" t="s">
        <v>26</v>
      </c>
    </row>
    <row r="53" spans="1:28">
      <c r="A53">
        <v>46</v>
      </c>
      <c r="B53">
        <v>99</v>
      </c>
      <c r="C53" t="s">
        <v>17</v>
      </c>
      <c r="D53">
        <v>66</v>
      </c>
      <c r="E53">
        <v>1</v>
      </c>
      <c r="F53" t="s">
        <v>127</v>
      </c>
      <c r="G53">
        <v>4</v>
      </c>
      <c r="H53">
        <v>5</v>
      </c>
      <c r="I53">
        <v>4</v>
      </c>
      <c r="J53">
        <v>5</v>
      </c>
      <c r="K53">
        <v>5</v>
      </c>
      <c r="L53">
        <v>5</v>
      </c>
      <c r="M53">
        <f t="shared" si="0"/>
        <v>4.8</v>
      </c>
      <c r="R53" t="s">
        <v>26</v>
      </c>
      <c r="X53" t="s">
        <v>39</v>
      </c>
      <c r="AB53" t="s">
        <v>128</v>
      </c>
    </row>
    <row r="54" spans="1:28">
      <c r="A54">
        <v>52</v>
      </c>
      <c r="B54">
        <v>1</v>
      </c>
      <c r="C54" t="s">
        <v>34</v>
      </c>
      <c r="D54">
        <v>66</v>
      </c>
      <c r="E54">
        <v>1</v>
      </c>
      <c r="F54" t="s">
        <v>139</v>
      </c>
      <c r="G54">
        <v>5</v>
      </c>
      <c r="H54">
        <v>5</v>
      </c>
      <c r="I54">
        <v>4</v>
      </c>
      <c r="J54">
        <v>5</v>
      </c>
      <c r="K54">
        <v>4</v>
      </c>
      <c r="L54">
        <v>5</v>
      </c>
      <c r="M54">
        <f t="shared" si="0"/>
        <v>4.8</v>
      </c>
      <c r="N54" t="s">
        <v>31</v>
      </c>
      <c r="AB54" t="s">
        <v>140</v>
      </c>
    </row>
    <row r="55" spans="1:28">
      <c r="A55">
        <v>53</v>
      </c>
      <c r="B55">
        <v>18</v>
      </c>
      <c r="C55" t="s">
        <v>57</v>
      </c>
      <c r="D55">
        <v>66</v>
      </c>
      <c r="E55">
        <v>1</v>
      </c>
      <c r="F55" t="s">
        <v>141</v>
      </c>
      <c r="G55">
        <v>4</v>
      </c>
      <c r="H55">
        <v>4</v>
      </c>
      <c r="I55">
        <v>5</v>
      </c>
      <c r="J55">
        <v>4</v>
      </c>
      <c r="K55">
        <v>4</v>
      </c>
      <c r="L55">
        <v>4</v>
      </c>
      <c r="M55">
        <f t="shared" si="0"/>
        <v>4.1000000000000005</v>
      </c>
      <c r="P55" t="s">
        <v>19</v>
      </c>
      <c r="X55" t="s">
        <v>39</v>
      </c>
      <c r="AB55" t="s">
        <v>142</v>
      </c>
    </row>
    <row r="56" spans="1:28">
      <c r="A56">
        <v>54</v>
      </c>
      <c r="B56">
        <v>19</v>
      </c>
      <c r="C56" t="s">
        <v>41</v>
      </c>
      <c r="D56">
        <v>66</v>
      </c>
      <c r="E56">
        <v>1</v>
      </c>
      <c r="F56" t="s">
        <v>143</v>
      </c>
      <c r="G56">
        <v>3</v>
      </c>
      <c r="H56">
        <v>4</v>
      </c>
      <c r="I56">
        <v>4</v>
      </c>
      <c r="J56">
        <v>5</v>
      </c>
      <c r="K56">
        <v>3</v>
      </c>
      <c r="L56">
        <v>4</v>
      </c>
      <c r="M56">
        <f t="shared" si="0"/>
        <v>4</v>
      </c>
      <c r="P56" t="s">
        <v>19</v>
      </c>
      <c r="R56" t="s">
        <v>26</v>
      </c>
      <c r="X56" t="s">
        <v>39</v>
      </c>
      <c r="AB56" t="s">
        <v>144</v>
      </c>
    </row>
    <row r="57" spans="1:28">
      <c r="A57">
        <v>16</v>
      </c>
      <c r="B57">
        <v>13</v>
      </c>
      <c r="C57" t="s">
        <v>65</v>
      </c>
      <c r="D57">
        <v>83</v>
      </c>
      <c r="E57">
        <v>4</v>
      </c>
      <c r="F57" t="s">
        <v>66</v>
      </c>
      <c r="G57">
        <v>3</v>
      </c>
      <c r="H57">
        <v>5</v>
      </c>
      <c r="I57">
        <v>5</v>
      </c>
      <c r="J57">
        <v>5</v>
      </c>
      <c r="K57">
        <v>4</v>
      </c>
      <c r="L57">
        <v>5</v>
      </c>
      <c r="M57">
        <f t="shared" si="0"/>
        <v>4.6999999999999993</v>
      </c>
      <c r="O57" t="s">
        <v>32</v>
      </c>
      <c r="P57" t="s">
        <v>19</v>
      </c>
      <c r="Y57" t="s">
        <v>67</v>
      </c>
      <c r="AB57" t="s">
        <v>68</v>
      </c>
    </row>
    <row r="58" spans="1:28">
      <c r="A58">
        <v>18</v>
      </c>
      <c r="B58">
        <v>12</v>
      </c>
      <c r="C58" t="s">
        <v>72</v>
      </c>
      <c r="D58">
        <v>83</v>
      </c>
      <c r="E58">
        <v>4</v>
      </c>
      <c r="F58" t="s">
        <v>73</v>
      </c>
      <c r="G58">
        <v>3</v>
      </c>
      <c r="H58">
        <v>5</v>
      </c>
      <c r="I58">
        <v>5</v>
      </c>
      <c r="J58">
        <v>4</v>
      </c>
      <c r="K58">
        <v>4</v>
      </c>
      <c r="L58">
        <v>5</v>
      </c>
      <c r="M58">
        <f t="shared" si="0"/>
        <v>4.5</v>
      </c>
      <c r="N58" t="s">
        <v>31</v>
      </c>
      <c r="O58" t="s">
        <v>32</v>
      </c>
      <c r="P58" t="s">
        <v>19</v>
      </c>
      <c r="R58" t="s">
        <v>26</v>
      </c>
      <c r="T58" t="s">
        <v>20</v>
      </c>
      <c r="U58" t="s">
        <v>74</v>
      </c>
      <c r="V58" t="s">
        <v>75</v>
      </c>
      <c r="W58" t="s">
        <v>21</v>
      </c>
      <c r="X58" t="s">
        <v>39</v>
      </c>
      <c r="Y58" t="s">
        <v>67</v>
      </c>
      <c r="AB58" t="s">
        <v>76</v>
      </c>
    </row>
    <row r="59" spans="1:28">
      <c r="A59">
        <v>19</v>
      </c>
      <c r="B59">
        <v>15</v>
      </c>
      <c r="C59" t="s">
        <v>77</v>
      </c>
      <c r="D59">
        <v>83</v>
      </c>
      <c r="E59">
        <v>4</v>
      </c>
      <c r="F59" t="s">
        <v>73</v>
      </c>
      <c r="G59">
        <v>4</v>
      </c>
      <c r="H59">
        <v>5</v>
      </c>
      <c r="I59">
        <v>5</v>
      </c>
      <c r="J59">
        <v>5</v>
      </c>
      <c r="K59">
        <v>4</v>
      </c>
      <c r="L59">
        <v>5</v>
      </c>
      <c r="M59">
        <f t="shared" si="0"/>
        <v>4.8</v>
      </c>
      <c r="N59" t="s">
        <v>31</v>
      </c>
      <c r="V59" t="s">
        <v>75</v>
      </c>
      <c r="X59" t="s">
        <v>39</v>
      </c>
      <c r="AB59" t="s">
        <v>78</v>
      </c>
    </row>
    <row r="60" spans="1:28">
      <c r="A60">
        <v>20</v>
      </c>
      <c r="B60">
        <v>14</v>
      </c>
      <c r="C60" t="s">
        <v>79</v>
      </c>
      <c r="D60">
        <v>83</v>
      </c>
      <c r="E60">
        <v>4</v>
      </c>
      <c r="F60" t="s">
        <v>80</v>
      </c>
      <c r="G60">
        <v>4</v>
      </c>
      <c r="H60">
        <v>5</v>
      </c>
      <c r="I60">
        <v>5</v>
      </c>
      <c r="J60">
        <v>5</v>
      </c>
      <c r="K60">
        <v>4</v>
      </c>
      <c r="L60">
        <v>5</v>
      </c>
      <c r="M60">
        <f t="shared" si="0"/>
        <v>4.8</v>
      </c>
      <c r="N60" t="s">
        <v>31</v>
      </c>
      <c r="O60" t="s">
        <v>32</v>
      </c>
      <c r="X60" t="s">
        <v>39</v>
      </c>
      <c r="AB60" t="s">
        <v>81</v>
      </c>
    </row>
    <row r="61" spans="1:28">
      <c r="A61">
        <v>21</v>
      </c>
      <c r="B61">
        <v>17</v>
      </c>
      <c r="C61" t="s">
        <v>82</v>
      </c>
      <c r="D61">
        <v>83</v>
      </c>
      <c r="E61">
        <v>4</v>
      </c>
      <c r="F61" t="s">
        <v>73</v>
      </c>
      <c r="G61">
        <v>3</v>
      </c>
      <c r="H61">
        <v>4</v>
      </c>
      <c r="I61">
        <v>4</v>
      </c>
      <c r="J61">
        <v>4</v>
      </c>
      <c r="K61">
        <v>3</v>
      </c>
      <c r="L61">
        <v>4</v>
      </c>
      <c r="M61">
        <f t="shared" si="0"/>
        <v>3.8</v>
      </c>
      <c r="N61" t="s">
        <v>31</v>
      </c>
      <c r="P61" t="s">
        <v>19</v>
      </c>
      <c r="X61" t="s">
        <v>39</v>
      </c>
      <c r="AB61" t="s">
        <v>83</v>
      </c>
    </row>
    <row r="62" spans="1:28">
      <c r="A62">
        <v>149</v>
      </c>
      <c r="B62">
        <v>22</v>
      </c>
      <c r="C62" t="s">
        <v>309</v>
      </c>
      <c r="D62">
        <v>101</v>
      </c>
      <c r="E62">
        <v>6</v>
      </c>
      <c r="F62" t="s">
        <v>310</v>
      </c>
      <c r="G62">
        <v>4</v>
      </c>
      <c r="H62">
        <v>4</v>
      </c>
      <c r="I62">
        <v>3</v>
      </c>
      <c r="J62">
        <v>4</v>
      </c>
      <c r="K62">
        <v>3</v>
      </c>
      <c r="L62">
        <v>4</v>
      </c>
      <c r="M62">
        <f t="shared" si="0"/>
        <v>3.8</v>
      </c>
      <c r="P62" t="s">
        <v>19</v>
      </c>
      <c r="X62" t="s">
        <v>39</v>
      </c>
      <c r="AB62" t="s">
        <v>311</v>
      </c>
    </row>
    <row r="63" spans="1:28">
      <c r="A63">
        <v>161</v>
      </c>
      <c r="B63">
        <v>20</v>
      </c>
      <c r="C63" t="s">
        <v>336</v>
      </c>
      <c r="D63">
        <v>101</v>
      </c>
      <c r="E63">
        <v>6</v>
      </c>
      <c r="F63" t="s">
        <v>337</v>
      </c>
      <c r="G63">
        <v>5</v>
      </c>
      <c r="H63">
        <v>4</v>
      </c>
      <c r="I63">
        <v>3</v>
      </c>
      <c r="J63">
        <v>4</v>
      </c>
      <c r="K63">
        <v>4</v>
      </c>
      <c r="L63">
        <v>4</v>
      </c>
      <c r="M63">
        <f t="shared" si="0"/>
        <v>4</v>
      </c>
      <c r="O63" t="s">
        <v>32</v>
      </c>
      <c r="P63" t="s">
        <v>19</v>
      </c>
      <c r="X63" t="s">
        <v>39</v>
      </c>
      <c r="AB63" t="s">
        <v>338</v>
      </c>
    </row>
    <row r="64" spans="1:28">
      <c r="A64">
        <v>166</v>
      </c>
      <c r="B64">
        <v>9</v>
      </c>
      <c r="C64" t="s">
        <v>69</v>
      </c>
      <c r="D64">
        <v>101</v>
      </c>
      <c r="E64">
        <v>6</v>
      </c>
      <c r="F64" t="s">
        <v>337</v>
      </c>
      <c r="G64">
        <v>4</v>
      </c>
      <c r="H64">
        <v>5</v>
      </c>
      <c r="I64">
        <v>4</v>
      </c>
      <c r="J64">
        <v>4</v>
      </c>
      <c r="K64">
        <v>3</v>
      </c>
      <c r="L64">
        <v>3</v>
      </c>
      <c r="M64">
        <f t="shared" si="0"/>
        <v>3.9999999999999996</v>
      </c>
      <c r="O64" t="s">
        <v>32</v>
      </c>
      <c r="P64" t="s">
        <v>19</v>
      </c>
      <c r="R64" t="s">
        <v>26</v>
      </c>
    </row>
    <row r="65" spans="1:28">
      <c r="A65">
        <v>167</v>
      </c>
      <c r="B65">
        <v>23</v>
      </c>
      <c r="C65" t="s">
        <v>348</v>
      </c>
      <c r="D65">
        <v>101</v>
      </c>
      <c r="E65">
        <v>6</v>
      </c>
      <c r="F65" t="s">
        <v>349</v>
      </c>
      <c r="G65">
        <v>3</v>
      </c>
      <c r="H65">
        <v>4</v>
      </c>
      <c r="I65">
        <v>3</v>
      </c>
      <c r="J65">
        <v>3</v>
      </c>
      <c r="K65">
        <v>2</v>
      </c>
      <c r="L65">
        <v>3</v>
      </c>
      <c r="M65">
        <f t="shared" si="0"/>
        <v>3.2000000000000006</v>
      </c>
      <c r="N65" t="s">
        <v>31</v>
      </c>
      <c r="P65" t="s">
        <v>19</v>
      </c>
      <c r="R65" t="s">
        <v>26</v>
      </c>
      <c r="AB65" t="s">
        <v>350</v>
      </c>
    </row>
    <row r="66" spans="1:28">
      <c r="A66">
        <v>168</v>
      </c>
      <c r="B66">
        <v>21</v>
      </c>
      <c r="C66" t="s">
        <v>63</v>
      </c>
      <c r="D66">
        <v>101</v>
      </c>
      <c r="E66">
        <v>6</v>
      </c>
      <c r="F66" t="s">
        <v>351</v>
      </c>
      <c r="G66">
        <v>4</v>
      </c>
      <c r="H66">
        <v>4</v>
      </c>
      <c r="I66">
        <v>3</v>
      </c>
      <c r="J66">
        <v>4</v>
      </c>
      <c r="K66">
        <v>3</v>
      </c>
      <c r="L66">
        <v>3</v>
      </c>
      <c r="M66">
        <f t="shared" si="0"/>
        <v>3.6</v>
      </c>
      <c r="N66" t="s">
        <v>31</v>
      </c>
      <c r="R66" t="s">
        <v>26</v>
      </c>
      <c r="U66" t="s">
        <v>74</v>
      </c>
      <c r="AB66" t="s">
        <v>352</v>
      </c>
    </row>
    <row r="67" spans="1:28">
      <c r="A67">
        <v>90</v>
      </c>
      <c r="B67">
        <v>18</v>
      </c>
      <c r="C67" t="s">
        <v>57</v>
      </c>
      <c r="D67">
        <v>105</v>
      </c>
      <c r="E67">
        <v>1</v>
      </c>
      <c r="F67" t="s">
        <v>211</v>
      </c>
      <c r="G67">
        <v>4</v>
      </c>
      <c r="H67">
        <v>4</v>
      </c>
      <c r="I67">
        <v>4</v>
      </c>
      <c r="J67">
        <v>4</v>
      </c>
      <c r="K67">
        <v>3</v>
      </c>
      <c r="L67">
        <v>3</v>
      </c>
      <c r="M67">
        <f t="shared" ref="M67:M130" si="1">G67*G$1+H67*H$1+I67*I$1+J67*J$1+K67*K$1+L67*L$1</f>
        <v>3.6999999999999997</v>
      </c>
      <c r="N67" t="s">
        <v>31</v>
      </c>
      <c r="Q67" t="s">
        <v>49</v>
      </c>
      <c r="R67" t="s">
        <v>26</v>
      </c>
      <c r="X67" t="s">
        <v>39</v>
      </c>
      <c r="AB67" t="s">
        <v>212</v>
      </c>
    </row>
    <row r="68" spans="1:28">
      <c r="A68">
        <v>95</v>
      </c>
      <c r="B68">
        <v>2</v>
      </c>
      <c r="C68" t="s">
        <v>29</v>
      </c>
      <c r="D68">
        <v>105</v>
      </c>
      <c r="E68">
        <v>1</v>
      </c>
      <c r="F68" t="s">
        <v>219</v>
      </c>
      <c r="G68">
        <v>4</v>
      </c>
      <c r="H68">
        <v>2</v>
      </c>
      <c r="I68">
        <v>5</v>
      </c>
      <c r="J68">
        <v>5</v>
      </c>
      <c r="K68">
        <v>3</v>
      </c>
      <c r="L68">
        <v>1</v>
      </c>
      <c r="M68">
        <f t="shared" si="1"/>
        <v>3</v>
      </c>
      <c r="R68" t="s">
        <v>26</v>
      </c>
      <c r="U68" t="s">
        <v>74</v>
      </c>
    </row>
    <row r="69" spans="1:28">
      <c r="A69">
        <v>100</v>
      </c>
      <c r="B69">
        <v>99</v>
      </c>
      <c r="C69" t="s">
        <v>17</v>
      </c>
      <c r="D69">
        <v>105</v>
      </c>
      <c r="E69">
        <v>1</v>
      </c>
      <c r="F69" t="s">
        <v>219</v>
      </c>
      <c r="G69">
        <v>4</v>
      </c>
      <c r="H69">
        <v>3</v>
      </c>
      <c r="I69">
        <v>3</v>
      </c>
      <c r="J69">
        <v>3</v>
      </c>
      <c r="K69">
        <v>3</v>
      </c>
      <c r="L69">
        <v>3</v>
      </c>
      <c r="M69">
        <f t="shared" si="1"/>
        <v>3.1</v>
      </c>
      <c r="U69" t="s">
        <v>74</v>
      </c>
      <c r="AB69" t="s">
        <v>226</v>
      </c>
    </row>
    <row r="70" spans="1:28">
      <c r="A70">
        <v>102</v>
      </c>
      <c r="B70">
        <v>1</v>
      </c>
      <c r="C70" t="s">
        <v>34</v>
      </c>
      <c r="D70">
        <v>105</v>
      </c>
      <c r="E70">
        <v>1</v>
      </c>
      <c r="F70" t="s">
        <v>229</v>
      </c>
      <c r="G70">
        <v>2</v>
      </c>
      <c r="H70">
        <v>3</v>
      </c>
      <c r="I70">
        <v>3</v>
      </c>
      <c r="J70">
        <v>4</v>
      </c>
      <c r="K70">
        <v>3</v>
      </c>
      <c r="L70">
        <v>4</v>
      </c>
      <c r="M70">
        <f t="shared" si="1"/>
        <v>3.3</v>
      </c>
      <c r="Q70" t="s">
        <v>49</v>
      </c>
      <c r="AB70" t="s">
        <v>230</v>
      </c>
    </row>
    <row r="71" spans="1:28">
      <c r="A71">
        <v>103</v>
      </c>
      <c r="B71">
        <v>19</v>
      </c>
      <c r="C71" t="s">
        <v>41</v>
      </c>
      <c r="D71">
        <v>105</v>
      </c>
      <c r="E71">
        <v>1</v>
      </c>
      <c r="F71" t="s">
        <v>219</v>
      </c>
      <c r="G71">
        <v>4</v>
      </c>
      <c r="H71">
        <v>4</v>
      </c>
      <c r="I71">
        <v>4</v>
      </c>
      <c r="J71">
        <v>5</v>
      </c>
      <c r="K71">
        <v>4</v>
      </c>
      <c r="L71">
        <v>5</v>
      </c>
      <c r="M71">
        <f t="shared" si="1"/>
        <v>4.4000000000000004</v>
      </c>
      <c r="N71" t="s">
        <v>31</v>
      </c>
      <c r="R71" t="s">
        <v>26</v>
      </c>
      <c r="AB71" t="s">
        <v>231</v>
      </c>
    </row>
    <row r="72" spans="1:28">
      <c r="A72">
        <v>37</v>
      </c>
      <c r="B72">
        <v>12</v>
      </c>
      <c r="C72" t="s">
        <v>72</v>
      </c>
      <c r="D72">
        <v>118</v>
      </c>
      <c r="E72">
        <v>4</v>
      </c>
      <c r="F72" t="s">
        <v>111</v>
      </c>
      <c r="G72">
        <v>3</v>
      </c>
      <c r="H72">
        <v>5</v>
      </c>
      <c r="I72">
        <v>4</v>
      </c>
      <c r="J72">
        <v>3</v>
      </c>
      <c r="K72">
        <v>4</v>
      </c>
      <c r="L72">
        <v>4</v>
      </c>
      <c r="M72">
        <f t="shared" si="1"/>
        <v>4</v>
      </c>
      <c r="N72" t="s">
        <v>31</v>
      </c>
      <c r="O72" t="s">
        <v>32</v>
      </c>
      <c r="P72" t="s">
        <v>19</v>
      </c>
      <c r="Q72" t="s">
        <v>49</v>
      </c>
      <c r="R72" t="s">
        <v>26</v>
      </c>
      <c r="T72" t="s">
        <v>20</v>
      </c>
      <c r="U72" t="s">
        <v>74</v>
      </c>
      <c r="V72" t="s">
        <v>75</v>
      </c>
      <c r="W72" t="s">
        <v>21</v>
      </c>
      <c r="X72" t="s">
        <v>39</v>
      </c>
      <c r="Y72" t="s">
        <v>67</v>
      </c>
      <c r="AB72" t="s">
        <v>112</v>
      </c>
    </row>
    <row r="73" spans="1:28">
      <c r="A73">
        <v>39</v>
      </c>
      <c r="B73">
        <v>15</v>
      </c>
      <c r="C73" t="s">
        <v>77</v>
      </c>
      <c r="D73">
        <v>118</v>
      </c>
      <c r="E73">
        <v>4</v>
      </c>
      <c r="F73" t="s">
        <v>114</v>
      </c>
      <c r="G73">
        <v>2</v>
      </c>
      <c r="H73">
        <v>4</v>
      </c>
      <c r="I73">
        <v>4</v>
      </c>
      <c r="J73">
        <v>5</v>
      </c>
      <c r="K73">
        <v>5</v>
      </c>
      <c r="L73">
        <v>5</v>
      </c>
      <c r="M73">
        <f t="shared" si="1"/>
        <v>4.3</v>
      </c>
      <c r="N73" t="s">
        <v>31</v>
      </c>
      <c r="R73" t="s">
        <v>26</v>
      </c>
      <c r="T73" t="s">
        <v>20</v>
      </c>
      <c r="AB73" t="s">
        <v>115</v>
      </c>
    </row>
    <row r="74" spans="1:28">
      <c r="A74">
        <v>40</v>
      </c>
      <c r="B74">
        <v>14</v>
      </c>
      <c r="C74" t="s">
        <v>116</v>
      </c>
      <c r="D74">
        <v>118</v>
      </c>
      <c r="E74">
        <v>4</v>
      </c>
      <c r="F74" t="s">
        <v>117</v>
      </c>
      <c r="G74">
        <v>3</v>
      </c>
      <c r="H74">
        <v>4</v>
      </c>
      <c r="I74">
        <v>5</v>
      </c>
      <c r="J74">
        <v>5</v>
      </c>
      <c r="K74">
        <v>5</v>
      </c>
      <c r="L74">
        <v>5</v>
      </c>
      <c r="M74">
        <f t="shared" si="1"/>
        <v>4.5</v>
      </c>
      <c r="N74" t="s">
        <v>31</v>
      </c>
      <c r="R74" t="s">
        <v>26</v>
      </c>
      <c r="X74" t="s">
        <v>39</v>
      </c>
      <c r="AB74" t="s">
        <v>118</v>
      </c>
    </row>
    <row r="75" spans="1:28">
      <c r="A75">
        <v>41</v>
      </c>
      <c r="B75">
        <v>17</v>
      </c>
      <c r="C75" t="s">
        <v>82</v>
      </c>
      <c r="D75">
        <v>118</v>
      </c>
      <c r="E75">
        <v>4</v>
      </c>
      <c r="F75" t="s">
        <v>119</v>
      </c>
      <c r="G75">
        <v>3</v>
      </c>
      <c r="H75">
        <v>3</v>
      </c>
      <c r="I75">
        <v>3</v>
      </c>
      <c r="J75">
        <v>5</v>
      </c>
      <c r="K75">
        <v>3</v>
      </c>
      <c r="L75">
        <v>5</v>
      </c>
      <c r="M75">
        <f t="shared" si="1"/>
        <v>3.8</v>
      </c>
      <c r="N75" t="s">
        <v>31</v>
      </c>
      <c r="P75" t="s">
        <v>19</v>
      </c>
      <c r="R75" t="s">
        <v>26</v>
      </c>
      <c r="X75" t="s">
        <v>39</v>
      </c>
      <c r="AB75" t="s">
        <v>120</v>
      </c>
    </row>
    <row r="76" spans="1:28">
      <c r="A76">
        <v>61</v>
      </c>
      <c r="B76">
        <v>13</v>
      </c>
      <c r="C76" t="s">
        <v>65</v>
      </c>
      <c r="D76">
        <v>118</v>
      </c>
      <c r="E76">
        <v>4</v>
      </c>
      <c r="F76" t="s">
        <v>158</v>
      </c>
      <c r="G76">
        <v>2</v>
      </c>
      <c r="H76">
        <v>5</v>
      </c>
      <c r="I76">
        <v>4</v>
      </c>
      <c r="J76">
        <v>5</v>
      </c>
      <c r="K76">
        <v>5</v>
      </c>
      <c r="L76">
        <v>5</v>
      </c>
      <c r="M76">
        <f t="shared" si="1"/>
        <v>4.5999999999999996</v>
      </c>
      <c r="O76" t="s">
        <v>32</v>
      </c>
      <c r="P76" t="s">
        <v>19</v>
      </c>
      <c r="Y76" t="s">
        <v>67</v>
      </c>
      <c r="AB76" t="s">
        <v>159</v>
      </c>
    </row>
    <row r="77" spans="1:28">
      <c r="A77">
        <v>186</v>
      </c>
      <c r="B77">
        <v>25</v>
      </c>
      <c r="C77" t="s">
        <v>326</v>
      </c>
      <c r="D77">
        <v>119</v>
      </c>
      <c r="E77">
        <v>7</v>
      </c>
      <c r="F77" t="s">
        <v>381</v>
      </c>
      <c r="G77">
        <v>4</v>
      </c>
      <c r="H77">
        <v>4</v>
      </c>
      <c r="I77">
        <v>4</v>
      </c>
      <c r="J77">
        <v>4</v>
      </c>
      <c r="K77">
        <v>4</v>
      </c>
      <c r="L77">
        <v>4</v>
      </c>
      <c r="M77">
        <f t="shared" si="1"/>
        <v>4</v>
      </c>
      <c r="N77" t="s">
        <v>31</v>
      </c>
      <c r="P77" t="s">
        <v>19</v>
      </c>
      <c r="R77" t="s">
        <v>26</v>
      </c>
      <c r="T77" t="s">
        <v>20</v>
      </c>
      <c r="X77" t="s">
        <v>39</v>
      </c>
    </row>
    <row r="78" spans="1:28">
      <c r="A78">
        <v>190</v>
      </c>
      <c r="B78">
        <v>7</v>
      </c>
      <c r="C78" t="s">
        <v>53</v>
      </c>
      <c r="D78">
        <v>119</v>
      </c>
      <c r="E78">
        <v>7</v>
      </c>
      <c r="F78" t="s">
        <v>389</v>
      </c>
      <c r="G78">
        <v>2</v>
      </c>
      <c r="H78">
        <v>3</v>
      </c>
      <c r="I78">
        <v>4</v>
      </c>
      <c r="J78">
        <v>3</v>
      </c>
      <c r="K78">
        <v>4</v>
      </c>
      <c r="L78">
        <v>2</v>
      </c>
      <c r="M78">
        <f t="shared" si="1"/>
        <v>2.9</v>
      </c>
      <c r="N78" t="s">
        <v>31</v>
      </c>
      <c r="R78" t="s">
        <v>26</v>
      </c>
      <c r="X78" t="s">
        <v>39</v>
      </c>
      <c r="AB78" t="s">
        <v>390</v>
      </c>
    </row>
    <row r="79" spans="1:28">
      <c r="A79">
        <v>191</v>
      </c>
      <c r="B79">
        <v>24</v>
      </c>
      <c r="C79" t="s">
        <v>328</v>
      </c>
      <c r="D79">
        <v>119</v>
      </c>
      <c r="E79">
        <v>7</v>
      </c>
      <c r="F79" t="s">
        <v>391</v>
      </c>
      <c r="G79">
        <v>3</v>
      </c>
      <c r="H79">
        <v>3</v>
      </c>
      <c r="I79">
        <v>2</v>
      </c>
      <c r="J79">
        <v>4</v>
      </c>
      <c r="K79">
        <v>4</v>
      </c>
      <c r="L79">
        <v>1</v>
      </c>
      <c r="M79">
        <f t="shared" si="1"/>
        <v>2.8000000000000003</v>
      </c>
      <c r="N79" t="s">
        <v>31</v>
      </c>
      <c r="AB79" t="s">
        <v>392</v>
      </c>
    </row>
    <row r="80" spans="1:28">
      <c r="A80">
        <v>192</v>
      </c>
      <c r="B80">
        <v>999</v>
      </c>
      <c r="C80" t="s">
        <v>393</v>
      </c>
      <c r="D80">
        <v>119</v>
      </c>
      <c r="E80">
        <v>7</v>
      </c>
      <c r="F80" t="s">
        <v>394</v>
      </c>
      <c r="G80">
        <v>3</v>
      </c>
      <c r="H80">
        <v>4</v>
      </c>
      <c r="I80">
        <v>4</v>
      </c>
      <c r="J80">
        <v>4</v>
      </c>
      <c r="K80">
        <v>3</v>
      </c>
      <c r="L80">
        <v>3</v>
      </c>
      <c r="M80">
        <f t="shared" si="1"/>
        <v>3.6</v>
      </c>
      <c r="N80" t="s">
        <v>31</v>
      </c>
      <c r="R80" t="s">
        <v>26</v>
      </c>
      <c r="AB80" t="s">
        <v>395</v>
      </c>
    </row>
    <row r="81" spans="1:28">
      <c r="A81">
        <v>193</v>
      </c>
      <c r="B81">
        <v>11</v>
      </c>
      <c r="C81" t="s">
        <v>94</v>
      </c>
      <c r="D81">
        <v>119</v>
      </c>
      <c r="E81">
        <v>7</v>
      </c>
      <c r="F81" t="s">
        <v>396</v>
      </c>
      <c r="G81">
        <v>3</v>
      </c>
      <c r="H81">
        <v>3</v>
      </c>
      <c r="I81">
        <v>3</v>
      </c>
      <c r="J81">
        <v>4</v>
      </c>
      <c r="K81">
        <v>3</v>
      </c>
      <c r="L81">
        <v>3</v>
      </c>
      <c r="M81">
        <f t="shared" si="1"/>
        <v>3.1999999999999997</v>
      </c>
      <c r="N81" t="s">
        <v>31</v>
      </c>
      <c r="R81" t="s">
        <v>26</v>
      </c>
      <c r="U81" t="s">
        <v>74</v>
      </c>
      <c r="AB81" t="s">
        <v>397</v>
      </c>
    </row>
    <row r="82" spans="1:28">
      <c r="A82">
        <v>171</v>
      </c>
      <c r="B82">
        <v>28</v>
      </c>
      <c r="C82" t="s">
        <v>339</v>
      </c>
      <c r="D82">
        <v>124</v>
      </c>
      <c r="E82">
        <v>8</v>
      </c>
      <c r="F82" t="s">
        <v>355</v>
      </c>
      <c r="G82">
        <v>2</v>
      </c>
      <c r="H82">
        <v>2</v>
      </c>
      <c r="I82">
        <v>2</v>
      </c>
      <c r="J82">
        <v>3</v>
      </c>
      <c r="K82">
        <v>3</v>
      </c>
      <c r="L82">
        <v>2</v>
      </c>
      <c r="M82">
        <f t="shared" si="1"/>
        <v>2.3000000000000003</v>
      </c>
      <c r="N82" t="s">
        <v>31</v>
      </c>
      <c r="O82" t="s">
        <v>32</v>
      </c>
      <c r="Q82" t="s">
        <v>49</v>
      </c>
      <c r="R82" t="s">
        <v>26</v>
      </c>
      <c r="X82" t="s">
        <v>39</v>
      </c>
      <c r="Y82" t="s">
        <v>67</v>
      </c>
      <c r="AB82" t="s">
        <v>356</v>
      </c>
    </row>
    <row r="83" spans="1:28">
      <c r="A83">
        <v>172</v>
      </c>
      <c r="B83">
        <v>27</v>
      </c>
      <c r="C83" t="s">
        <v>333</v>
      </c>
      <c r="D83">
        <v>124</v>
      </c>
      <c r="E83">
        <v>8</v>
      </c>
      <c r="F83" t="s">
        <v>357</v>
      </c>
      <c r="G83">
        <v>3</v>
      </c>
      <c r="H83">
        <v>2</v>
      </c>
      <c r="I83">
        <v>3</v>
      </c>
      <c r="J83">
        <v>3</v>
      </c>
      <c r="K83">
        <v>4</v>
      </c>
      <c r="L83">
        <v>4</v>
      </c>
      <c r="M83">
        <f t="shared" si="1"/>
        <v>3</v>
      </c>
      <c r="N83" t="s">
        <v>31</v>
      </c>
      <c r="Q83" t="s">
        <v>49</v>
      </c>
      <c r="R83" t="s">
        <v>26</v>
      </c>
      <c r="AB83" t="s">
        <v>358</v>
      </c>
    </row>
    <row r="84" spans="1:28">
      <c r="A84">
        <v>173</v>
      </c>
      <c r="B84">
        <v>124</v>
      </c>
      <c r="C84" t="s">
        <v>344</v>
      </c>
      <c r="D84">
        <v>124</v>
      </c>
      <c r="E84">
        <v>8</v>
      </c>
      <c r="F84" t="s">
        <v>355</v>
      </c>
      <c r="G84">
        <v>4</v>
      </c>
      <c r="H84">
        <v>3</v>
      </c>
      <c r="I84">
        <v>2</v>
      </c>
      <c r="J84">
        <v>3</v>
      </c>
      <c r="K84">
        <v>3</v>
      </c>
      <c r="L84">
        <v>3</v>
      </c>
      <c r="M84">
        <f t="shared" si="1"/>
        <v>2.9999999999999996</v>
      </c>
      <c r="P84" t="s">
        <v>19</v>
      </c>
      <c r="R84" t="s">
        <v>26</v>
      </c>
      <c r="X84" t="s">
        <v>39</v>
      </c>
    </row>
    <row r="85" spans="1:28">
      <c r="A85">
        <v>174</v>
      </c>
      <c r="B85">
        <v>15</v>
      </c>
      <c r="C85" t="s">
        <v>77</v>
      </c>
      <c r="D85">
        <v>124</v>
      </c>
      <c r="E85">
        <v>8</v>
      </c>
      <c r="F85" t="s">
        <v>359</v>
      </c>
      <c r="G85">
        <v>5</v>
      </c>
      <c r="H85">
        <v>4</v>
      </c>
      <c r="I85">
        <v>4</v>
      </c>
      <c r="J85">
        <v>3</v>
      </c>
      <c r="K85">
        <v>4</v>
      </c>
      <c r="L85">
        <v>3</v>
      </c>
      <c r="M85">
        <f t="shared" si="1"/>
        <v>3.7</v>
      </c>
      <c r="N85" t="s">
        <v>31</v>
      </c>
      <c r="R85" t="s">
        <v>26</v>
      </c>
      <c r="Y85" t="s">
        <v>67</v>
      </c>
    </row>
    <row r="86" spans="1:28">
      <c r="A86">
        <v>177</v>
      </c>
      <c r="B86">
        <v>29</v>
      </c>
      <c r="C86" t="s">
        <v>346</v>
      </c>
      <c r="D86">
        <v>124</v>
      </c>
      <c r="E86">
        <v>8</v>
      </c>
      <c r="F86" t="s">
        <v>355</v>
      </c>
      <c r="G86">
        <v>4</v>
      </c>
      <c r="H86">
        <v>3</v>
      </c>
      <c r="I86">
        <v>3</v>
      </c>
      <c r="J86">
        <v>4</v>
      </c>
      <c r="K86">
        <v>3</v>
      </c>
      <c r="L86">
        <v>3</v>
      </c>
      <c r="M86">
        <f t="shared" si="1"/>
        <v>3.3000000000000003</v>
      </c>
      <c r="P86" t="s">
        <v>19</v>
      </c>
      <c r="V86" t="s">
        <v>75</v>
      </c>
    </row>
    <row r="87" spans="1:28">
      <c r="A87">
        <v>208</v>
      </c>
      <c r="B87">
        <v>7</v>
      </c>
      <c r="C87" t="s">
        <v>53</v>
      </c>
      <c r="D87">
        <v>125</v>
      </c>
      <c r="E87">
        <v>7</v>
      </c>
      <c r="F87" t="s">
        <v>418</v>
      </c>
      <c r="G87">
        <v>3</v>
      </c>
      <c r="H87">
        <v>4</v>
      </c>
      <c r="I87">
        <v>2</v>
      </c>
      <c r="J87">
        <v>4</v>
      </c>
      <c r="K87">
        <v>3</v>
      </c>
      <c r="L87">
        <v>3</v>
      </c>
      <c r="M87">
        <f t="shared" si="1"/>
        <v>3.4</v>
      </c>
      <c r="N87" t="s">
        <v>31</v>
      </c>
      <c r="R87" t="s">
        <v>26</v>
      </c>
      <c r="X87" t="s">
        <v>39</v>
      </c>
      <c r="Z87" t="s">
        <v>22</v>
      </c>
      <c r="AA87" t="s">
        <v>419</v>
      </c>
      <c r="AB87" t="s">
        <v>420</v>
      </c>
    </row>
    <row r="88" spans="1:28">
      <c r="A88">
        <v>210</v>
      </c>
      <c r="B88">
        <v>11</v>
      </c>
      <c r="C88" t="s">
        <v>94</v>
      </c>
      <c r="D88">
        <v>125</v>
      </c>
      <c r="E88">
        <v>7</v>
      </c>
      <c r="F88" t="s">
        <v>423</v>
      </c>
      <c r="G88">
        <v>2</v>
      </c>
      <c r="H88">
        <v>2</v>
      </c>
      <c r="I88">
        <v>2</v>
      </c>
      <c r="J88">
        <v>2</v>
      </c>
      <c r="K88">
        <v>1</v>
      </c>
      <c r="L88">
        <v>2</v>
      </c>
      <c r="M88">
        <f t="shared" si="1"/>
        <v>1.9</v>
      </c>
      <c r="P88" t="s">
        <v>19</v>
      </c>
      <c r="R88" t="s">
        <v>26</v>
      </c>
      <c r="U88" t="s">
        <v>74</v>
      </c>
      <c r="AB88" t="s">
        <v>424</v>
      </c>
    </row>
    <row r="89" spans="1:28">
      <c r="A89">
        <v>212</v>
      </c>
      <c r="B89">
        <v>999</v>
      </c>
      <c r="C89" t="s">
        <v>393</v>
      </c>
      <c r="D89">
        <v>125</v>
      </c>
      <c r="E89">
        <v>7</v>
      </c>
      <c r="F89" t="s">
        <v>426</v>
      </c>
      <c r="G89">
        <v>4</v>
      </c>
      <c r="H89">
        <v>3</v>
      </c>
      <c r="I89">
        <v>2</v>
      </c>
      <c r="J89">
        <v>3</v>
      </c>
      <c r="K89">
        <v>3</v>
      </c>
      <c r="L89">
        <v>4</v>
      </c>
      <c r="M89">
        <f t="shared" si="1"/>
        <v>3.1999999999999993</v>
      </c>
      <c r="N89" t="s">
        <v>31</v>
      </c>
      <c r="R89" t="s">
        <v>26</v>
      </c>
      <c r="U89" t="s">
        <v>74</v>
      </c>
      <c r="X89" t="s">
        <v>39</v>
      </c>
      <c r="Y89" t="s">
        <v>67</v>
      </c>
      <c r="AB89" t="s">
        <v>427</v>
      </c>
    </row>
    <row r="90" spans="1:28">
      <c r="A90">
        <v>213</v>
      </c>
      <c r="B90">
        <v>25</v>
      </c>
      <c r="C90" t="s">
        <v>326</v>
      </c>
      <c r="D90">
        <v>125</v>
      </c>
      <c r="E90">
        <v>7</v>
      </c>
      <c r="F90" t="s">
        <v>428</v>
      </c>
      <c r="G90">
        <v>2</v>
      </c>
      <c r="H90">
        <v>2</v>
      </c>
      <c r="I90">
        <v>3</v>
      </c>
      <c r="J90">
        <v>2</v>
      </c>
      <c r="K90">
        <v>2</v>
      </c>
      <c r="L90">
        <v>2</v>
      </c>
      <c r="M90">
        <f t="shared" si="1"/>
        <v>2.1</v>
      </c>
      <c r="R90" t="s">
        <v>26</v>
      </c>
      <c r="X90" t="s">
        <v>39</v>
      </c>
      <c r="AB90" t="s">
        <v>429</v>
      </c>
    </row>
    <row r="91" spans="1:28">
      <c r="A91">
        <v>215</v>
      </c>
      <c r="B91">
        <v>24</v>
      </c>
      <c r="C91" t="s">
        <v>328</v>
      </c>
      <c r="D91">
        <v>125</v>
      </c>
      <c r="E91">
        <v>7</v>
      </c>
      <c r="F91" t="s">
        <v>432</v>
      </c>
      <c r="G91">
        <v>3</v>
      </c>
      <c r="H91">
        <v>3</v>
      </c>
      <c r="I91">
        <v>1</v>
      </c>
      <c r="J91">
        <v>1</v>
      </c>
      <c r="K91">
        <v>1</v>
      </c>
      <c r="L91">
        <v>1</v>
      </c>
      <c r="M91">
        <f t="shared" si="1"/>
        <v>1.8</v>
      </c>
      <c r="N91" t="s">
        <v>31</v>
      </c>
      <c r="O91" t="s">
        <v>32</v>
      </c>
      <c r="Q91" t="s">
        <v>49</v>
      </c>
      <c r="R91" t="s">
        <v>26</v>
      </c>
      <c r="AB91" t="s">
        <v>433</v>
      </c>
    </row>
    <row r="92" spans="1:28">
      <c r="A92">
        <v>104</v>
      </c>
      <c r="B92">
        <v>13</v>
      </c>
      <c r="C92" t="s">
        <v>65</v>
      </c>
      <c r="D92">
        <v>131</v>
      </c>
      <c r="E92">
        <v>4</v>
      </c>
      <c r="F92" t="s">
        <v>232</v>
      </c>
      <c r="G92">
        <v>1</v>
      </c>
      <c r="H92">
        <v>3</v>
      </c>
      <c r="I92">
        <v>2</v>
      </c>
      <c r="J92">
        <v>3</v>
      </c>
      <c r="K92">
        <v>2</v>
      </c>
      <c r="L92">
        <v>2</v>
      </c>
      <c r="M92">
        <f t="shared" si="1"/>
        <v>2.4</v>
      </c>
      <c r="P92" t="s">
        <v>19</v>
      </c>
      <c r="R92" t="s">
        <v>26</v>
      </c>
      <c r="X92" t="s">
        <v>39</v>
      </c>
    </row>
    <row r="93" spans="1:28">
      <c r="A93">
        <v>105</v>
      </c>
      <c r="B93">
        <v>12</v>
      </c>
      <c r="C93" t="s">
        <v>72</v>
      </c>
      <c r="D93">
        <v>131</v>
      </c>
      <c r="E93">
        <v>4</v>
      </c>
      <c r="F93" t="s">
        <v>233</v>
      </c>
      <c r="G93">
        <v>3</v>
      </c>
      <c r="H93">
        <v>3</v>
      </c>
      <c r="I93">
        <v>3</v>
      </c>
      <c r="J93">
        <v>3</v>
      </c>
      <c r="K93">
        <v>3</v>
      </c>
      <c r="L93">
        <v>3</v>
      </c>
      <c r="M93">
        <f t="shared" si="1"/>
        <v>3.0000000000000004</v>
      </c>
      <c r="Z93" t="s">
        <v>22</v>
      </c>
      <c r="AA93" t="s">
        <v>234</v>
      </c>
      <c r="AB93" t="s">
        <v>235</v>
      </c>
    </row>
    <row r="94" spans="1:28">
      <c r="A94">
        <v>111</v>
      </c>
      <c r="B94">
        <v>14</v>
      </c>
      <c r="C94" t="s">
        <v>79</v>
      </c>
      <c r="D94">
        <v>131</v>
      </c>
      <c r="E94">
        <v>4</v>
      </c>
      <c r="F94" t="s">
        <v>245</v>
      </c>
      <c r="G94">
        <v>5</v>
      </c>
      <c r="H94">
        <v>3</v>
      </c>
      <c r="I94">
        <v>5</v>
      </c>
      <c r="J94">
        <v>3</v>
      </c>
      <c r="K94">
        <v>3</v>
      </c>
      <c r="L94">
        <v>3</v>
      </c>
      <c r="M94">
        <f t="shared" si="1"/>
        <v>3.4</v>
      </c>
      <c r="N94" t="s">
        <v>31</v>
      </c>
      <c r="O94" t="s">
        <v>32</v>
      </c>
      <c r="Q94" t="s">
        <v>49</v>
      </c>
      <c r="X94" t="s">
        <v>39</v>
      </c>
    </row>
    <row r="95" spans="1:28">
      <c r="A95">
        <v>112</v>
      </c>
      <c r="B95">
        <v>17</v>
      </c>
      <c r="C95" t="s">
        <v>82</v>
      </c>
      <c r="D95">
        <v>131</v>
      </c>
      <c r="E95">
        <v>4</v>
      </c>
      <c r="F95" t="s">
        <v>233</v>
      </c>
      <c r="G95">
        <v>3</v>
      </c>
      <c r="H95">
        <v>3</v>
      </c>
      <c r="I95">
        <v>3</v>
      </c>
      <c r="J95">
        <v>4</v>
      </c>
      <c r="K95">
        <v>3</v>
      </c>
      <c r="L95">
        <v>3</v>
      </c>
      <c r="M95">
        <f t="shared" si="1"/>
        <v>3.1999999999999997</v>
      </c>
      <c r="N95" t="s">
        <v>31</v>
      </c>
      <c r="P95" t="s">
        <v>19</v>
      </c>
      <c r="R95" t="s">
        <v>26</v>
      </c>
      <c r="X95" t="s">
        <v>39</v>
      </c>
      <c r="AB95" t="s">
        <v>246</v>
      </c>
    </row>
    <row r="96" spans="1:28">
      <c r="A96">
        <v>113</v>
      </c>
      <c r="B96">
        <v>15</v>
      </c>
      <c r="C96" t="s">
        <v>77</v>
      </c>
      <c r="D96">
        <v>131</v>
      </c>
      <c r="E96">
        <v>4</v>
      </c>
      <c r="F96" t="s">
        <v>233</v>
      </c>
      <c r="G96">
        <v>3</v>
      </c>
      <c r="H96">
        <v>3</v>
      </c>
      <c r="I96">
        <v>3</v>
      </c>
      <c r="J96">
        <v>3</v>
      </c>
      <c r="K96">
        <v>4</v>
      </c>
      <c r="L96">
        <v>2</v>
      </c>
      <c r="M96">
        <f t="shared" si="1"/>
        <v>2.9</v>
      </c>
      <c r="Q96" t="s">
        <v>49</v>
      </c>
      <c r="R96" t="s">
        <v>26</v>
      </c>
      <c r="U96" t="s">
        <v>74</v>
      </c>
      <c r="AB96" t="s">
        <v>247</v>
      </c>
    </row>
    <row r="97" spans="1:28">
      <c r="A97">
        <v>74</v>
      </c>
      <c r="B97">
        <v>2</v>
      </c>
      <c r="C97" t="s">
        <v>29</v>
      </c>
      <c r="D97">
        <v>134</v>
      </c>
      <c r="E97">
        <v>1</v>
      </c>
      <c r="F97" t="s">
        <v>180</v>
      </c>
      <c r="G97">
        <v>5</v>
      </c>
      <c r="H97">
        <v>4</v>
      </c>
      <c r="I97">
        <v>2</v>
      </c>
      <c r="J97">
        <v>4</v>
      </c>
      <c r="K97">
        <v>2</v>
      </c>
      <c r="L97">
        <v>3</v>
      </c>
      <c r="M97">
        <f t="shared" si="1"/>
        <v>3.5000000000000004</v>
      </c>
      <c r="X97" t="s">
        <v>39</v>
      </c>
      <c r="AB97" t="s">
        <v>181</v>
      </c>
    </row>
    <row r="98" spans="1:28">
      <c r="A98">
        <v>75</v>
      </c>
      <c r="B98">
        <v>18</v>
      </c>
      <c r="C98" t="s">
        <v>57</v>
      </c>
      <c r="D98">
        <v>134</v>
      </c>
      <c r="E98">
        <v>1</v>
      </c>
      <c r="F98" t="s">
        <v>182</v>
      </c>
      <c r="G98">
        <v>3</v>
      </c>
      <c r="H98">
        <v>2</v>
      </c>
      <c r="I98">
        <v>2</v>
      </c>
      <c r="J98">
        <v>3</v>
      </c>
      <c r="K98">
        <v>3</v>
      </c>
      <c r="L98">
        <v>3</v>
      </c>
      <c r="M98">
        <f t="shared" si="1"/>
        <v>2.6</v>
      </c>
      <c r="R98" t="s">
        <v>26</v>
      </c>
      <c r="X98" t="s">
        <v>39</v>
      </c>
      <c r="AB98" t="s">
        <v>183</v>
      </c>
    </row>
    <row r="99" spans="1:28">
      <c r="A99">
        <v>76</v>
      </c>
      <c r="B99">
        <v>19</v>
      </c>
      <c r="C99" t="s">
        <v>41</v>
      </c>
      <c r="D99">
        <v>134</v>
      </c>
      <c r="E99">
        <v>1</v>
      </c>
      <c r="F99" t="s">
        <v>184</v>
      </c>
      <c r="G99">
        <v>4</v>
      </c>
      <c r="H99">
        <v>3</v>
      </c>
      <c r="I99">
        <v>3</v>
      </c>
      <c r="J99">
        <v>3</v>
      </c>
      <c r="K99">
        <v>4</v>
      </c>
      <c r="L99">
        <v>4</v>
      </c>
      <c r="M99">
        <f t="shared" si="1"/>
        <v>3.4000000000000004</v>
      </c>
      <c r="P99" t="s">
        <v>19</v>
      </c>
      <c r="Q99" t="s">
        <v>49</v>
      </c>
      <c r="R99" t="s">
        <v>26</v>
      </c>
      <c r="X99" t="s">
        <v>39</v>
      </c>
      <c r="AB99" t="s">
        <v>185</v>
      </c>
    </row>
    <row r="100" spans="1:28">
      <c r="A100">
        <v>77</v>
      </c>
      <c r="B100">
        <v>1</v>
      </c>
      <c r="C100" t="s">
        <v>34</v>
      </c>
      <c r="D100">
        <v>134</v>
      </c>
      <c r="E100">
        <v>1</v>
      </c>
      <c r="F100" t="s">
        <v>186</v>
      </c>
      <c r="G100">
        <v>2</v>
      </c>
      <c r="H100">
        <v>1</v>
      </c>
      <c r="I100">
        <v>1</v>
      </c>
      <c r="J100">
        <v>1</v>
      </c>
      <c r="K100">
        <v>1</v>
      </c>
      <c r="L100">
        <v>2</v>
      </c>
      <c r="M100">
        <f t="shared" si="1"/>
        <v>1.3</v>
      </c>
      <c r="R100" t="s">
        <v>26</v>
      </c>
      <c r="AB100" t="s">
        <v>187</v>
      </c>
    </row>
    <row r="101" spans="1:28">
      <c r="A101">
        <v>78</v>
      </c>
      <c r="B101">
        <v>99</v>
      </c>
      <c r="C101" t="s">
        <v>17</v>
      </c>
      <c r="D101">
        <v>134</v>
      </c>
      <c r="E101">
        <v>1</v>
      </c>
      <c r="F101" t="s">
        <v>188</v>
      </c>
      <c r="G101">
        <v>4</v>
      </c>
      <c r="H101">
        <v>3</v>
      </c>
      <c r="I101">
        <v>3</v>
      </c>
      <c r="J101">
        <v>3</v>
      </c>
      <c r="K101">
        <v>2</v>
      </c>
      <c r="L101">
        <v>2</v>
      </c>
      <c r="M101">
        <f t="shared" si="1"/>
        <v>2.8000000000000003</v>
      </c>
      <c r="R101" t="s">
        <v>26</v>
      </c>
      <c r="T101" t="s">
        <v>20</v>
      </c>
      <c r="X101" t="s">
        <v>39</v>
      </c>
      <c r="AB101" t="s">
        <v>189</v>
      </c>
    </row>
    <row r="102" spans="1:28">
      <c r="A102">
        <v>106</v>
      </c>
      <c r="B102">
        <v>11</v>
      </c>
      <c r="C102" t="s">
        <v>94</v>
      </c>
      <c r="D102">
        <v>136</v>
      </c>
      <c r="E102">
        <v>3</v>
      </c>
      <c r="F102" t="s">
        <v>236</v>
      </c>
      <c r="G102">
        <v>2</v>
      </c>
      <c r="H102">
        <v>3</v>
      </c>
      <c r="I102">
        <v>4</v>
      </c>
      <c r="J102">
        <v>4</v>
      </c>
      <c r="K102">
        <v>4</v>
      </c>
      <c r="L102">
        <v>3</v>
      </c>
      <c r="M102">
        <f t="shared" si="1"/>
        <v>3.3</v>
      </c>
      <c r="N102" t="s">
        <v>31</v>
      </c>
      <c r="R102" t="s">
        <v>26</v>
      </c>
      <c r="Y102" t="s">
        <v>67</v>
      </c>
      <c r="AB102" t="s">
        <v>237</v>
      </c>
    </row>
    <row r="103" spans="1:28">
      <c r="A103">
        <v>107</v>
      </c>
      <c r="B103">
        <v>7</v>
      </c>
      <c r="C103" t="s">
        <v>53</v>
      </c>
      <c r="D103">
        <v>136</v>
      </c>
      <c r="E103">
        <v>3</v>
      </c>
      <c r="F103" t="s">
        <v>238</v>
      </c>
      <c r="G103">
        <v>3</v>
      </c>
      <c r="H103">
        <v>3</v>
      </c>
      <c r="I103">
        <v>4</v>
      </c>
      <c r="J103">
        <v>3</v>
      </c>
      <c r="K103">
        <v>5</v>
      </c>
      <c r="L103">
        <v>3</v>
      </c>
      <c r="M103">
        <f t="shared" si="1"/>
        <v>3.3000000000000003</v>
      </c>
      <c r="N103" t="s">
        <v>31</v>
      </c>
      <c r="R103" t="s">
        <v>26</v>
      </c>
      <c r="Y103" t="s">
        <v>67</v>
      </c>
      <c r="AB103" t="s">
        <v>239</v>
      </c>
    </row>
    <row r="104" spans="1:28">
      <c r="A104">
        <v>108</v>
      </c>
      <c r="B104">
        <v>10</v>
      </c>
      <c r="C104" t="s">
        <v>37</v>
      </c>
      <c r="D104">
        <v>136</v>
      </c>
      <c r="E104">
        <v>3</v>
      </c>
      <c r="F104" t="s">
        <v>240</v>
      </c>
      <c r="G104">
        <v>3</v>
      </c>
      <c r="H104">
        <v>3</v>
      </c>
      <c r="I104">
        <v>3</v>
      </c>
      <c r="J104">
        <v>3</v>
      </c>
      <c r="K104">
        <v>3</v>
      </c>
      <c r="L104">
        <v>3</v>
      </c>
      <c r="M104">
        <f t="shared" si="1"/>
        <v>3.0000000000000004</v>
      </c>
      <c r="R104" t="s">
        <v>26</v>
      </c>
      <c r="X104" t="s">
        <v>39</v>
      </c>
      <c r="AB104" t="s">
        <v>241</v>
      </c>
    </row>
    <row r="105" spans="1:28">
      <c r="A105">
        <v>109</v>
      </c>
      <c r="B105">
        <v>8</v>
      </c>
      <c r="C105" t="s">
        <v>43</v>
      </c>
      <c r="D105">
        <v>136</v>
      </c>
      <c r="E105">
        <v>3</v>
      </c>
      <c r="F105" t="s">
        <v>238</v>
      </c>
      <c r="G105">
        <v>5</v>
      </c>
      <c r="H105">
        <v>5</v>
      </c>
      <c r="I105">
        <v>4</v>
      </c>
      <c r="J105">
        <v>5</v>
      </c>
      <c r="K105">
        <v>5</v>
      </c>
      <c r="L105">
        <v>3</v>
      </c>
      <c r="M105">
        <f t="shared" si="1"/>
        <v>4.5</v>
      </c>
      <c r="P105" t="s">
        <v>19</v>
      </c>
      <c r="X105" t="s">
        <v>39</v>
      </c>
      <c r="AB105" t="s">
        <v>242</v>
      </c>
    </row>
    <row r="106" spans="1:28">
      <c r="A106">
        <v>110</v>
      </c>
      <c r="B106">
        <v>5</v>
      </c>
      <c r="C106" t="s">
        <v>24</v>
      </c>
      <c r="D106">
        <v>136</v>
      </c>
      <c r="E106">
        <v>3</v>
      </c>
      <c r="F106" t="s">
        <v>243</v>
      </c>
      <c r="G106">
        <v>2</v>
      </c>
      <c r="H106">
        <v>3</v>
      </c>
      <c r="I106">
        <v>2</v>
      </c>
      <c r="J106">
        <v>3</v>
      </c>
      <c r="K106">
        <v>3</v>
      </c>
      <c r="L106">
        <v>3</v>
      </c>
      <c r="M106">
        <f t="shared" si="1"/>
        <v>2.8000000000000003</v>
      </c>
      <c r="N106" t="s">
        <v>31</v>
      </c>
      <c r="R106" t="s">
        <v>26</v>
      </c>
      <c r="Z106" t="s">
        <v>22</v>
      </c>
      <c r="AA106" t="s">
        <v>27</v>
      </c>
      <c r="AB106" t="s">
        <v>244</v>
      </c>
    </row>
    <row r="107" spans="1:28">
      <c r="A107">
        <v>199</v>
      </c>
      <c r="B107">
        <v>28</v>
      </c>
      <c r="C107" t="s">
        <v>339</v>
      </c>
      <c r="D107">
        <v>141</v>
      </c>
      <c r="E107">
        <v>8</v>
      </c>
      <c r="F107" t="s">
        <v>404</v>
      </c>
      <c r="G107">
        <v>5</v>
      </c>
      <c r="H107">
        <v>5</v>
      </c>
      <c r="I107">
        <v>4</v>
      </c>
      <c r="J107">
        <v>5</v>
      </c>
      <c r="K107">
        <v>4</v>
      </c>
      <c r="L107">
        <v>5</v>
      </c>
      <c r="M107">
        <f t="shared" si="1"/>
        <v>4.8</v>
      </c>
      <c r="N107" t="s">
        <v>31</v>
      </c>
      <c r="O107" t="s">
        <v>32</v>
      </c>
      <c r="P107" t="s">
        <v>19</v>
      </c>
      <c r="R107" t="s">
        <v>26</v>
      </c>
      <c r="X107" t="s">
        <v>39</v>
      </c>
      <c r="AB107" t="s">
        <v>405</v>
      </c>
    </row>
    <row r="108" spans="1:28">
      <c r="A108">
        <v>200</v>
      </c>
      <c r="B108">
        <v>29</v>
      </c>
      <c r="C108" t="s">
        <v>346</v>
      </c>
      <c r="D108">
        <v>141</v>
      </c>
      <c r="E108">
        <v>8</v>
      </c>
      <c r="F108" t="s">
        <v>404</v>
      </c>
      <c r="G108">
        <v>4</v>
      </c>
      <c r="H108">
        <v>5</v>
      </c>
      <c r="I108">
        <v>4</v>
      </c>
      <c r="J108">
        <v>4</v>
      </c>
      <c r="K108">
        <v>3</v>
      </c>
      <c r="L108">
        <v>5</v>
      </c>
      <c r="M108">
        <f t="shared" si="1"/>
        <v>4.3999999999999995</v>
      </c>
      <c r="O108" t="s">
        <v>32</v>
      </c>
      <c r="Q108" t="s">
        <v>49</v>
      </c>
    </row>
    <row r="109" spans="1:28">
      <c r="A109">
        <v>201</v>
      </c>
      <c r="B109">
        <v>15</v>
      </c>
      <c r="C109" t="s">
        <v>77</v>
      </c>
      <c r="D109">
        <v>141</v>
      </c>
      <c r="E109">
        <v>8</v>
      </c>
      <c r="F109" t="s">
        <v>406</v>
      </c>
      <c r="G109">
        <v>5</v>
      </c>
      <c r="H109">
        <v>5</v>
      </c>
      <c r="I109">
        <v>4</v>
      </c>
      <c r="J109">
        <v>5</v>
      </c>
      <c r="K109">
        <v>5</v>
      </c>
      <c r="L109">
        <v>5</v>
      </c>
      <c r="M109">
        <f t="shared" si="1"/>
        <v>4.9000000000000004</v>
      </c>
      <c r="N109" t="s">
        <v>31</v>
      </c>
      <c r="Q109" t="s">
        <v>49</v>
      </c>
      <c r="T109" t="s">
        <v>20</v>
      </c>
      <c r="U109" t="s">
        <v>74</v>
      </c>
      <c r="AB109" t="s">
        <v>407</v>
      </c>
    </row>
    <row r="110" spans="1:28">
      <c r="A110">
        <v>202</v>
      </c>
      <c r="B110">
        <v>30</v>
      </c>
      <c r="C110" t="s">
        <v>344</v>
      </c>
      <c r="D110">
        <v>141</v>
      </c>
      <c r="E110">
        <v>8</v>
      </c>
      <c r="F110" t="s">
        <v>404</v>
      </c>
      <c r="G110">
        <v>5</v>
      </c>
      <c r="H110">
        <v>4</v>
      </c>
      <c r="I110">
        <v>4</v>
      </c>
      <c r="J110">
        <v>4</v>
      </c>
      <c r="K110">
        <v>4</v>
      </c>
      <c r="L110">
        <v>5</v>
      </c>
      <c r="M110">
        <f t="shared" si="1"/>
        <v>4.3000000000000007</v>
      </c>
      <c r="P110" t="s">
        <v>19</v>
      </c>
      <c r="Q110" t="s">
        <v>49</v>
      </c>
      <c r="R110" t="s">
        <v>26</v>
      </c>
      <c r="X110" t="s">
        <v>39</v>
      </c>
    </row>
    <row r="111" spans="1:28">
      <c r="A111">
        <v>203</v>
      </c>
      <c r="B111">
        <v>27</v>
      </c>
      <c r="C111" t="s">
        <v>333</v>
      </c>
      <c r="D111">
        <v>141</v>
      </c>
      <c r="E111">
        <v>8</v>
      </c>
      <c r="F111" t="s">
        <v>408</v>
      </c>
      <c r="G111">
        <v>4</v>
      </c>
      <c r="H111">
        <v>4</v>
      </c>
      <c r="I111">
        <v>4</v>
      </c>
      <c r="J111">
        <v>4</v>
      </c>
      <c r="K111">
        <v>5</v>
      </c>
      <c r="L111">
        <v>5</v>
      </c>
      <c r="M111">
        <f t="shared" si="1"/>
        <v>4.3</v>
      </c>
      <c r="N111" t="s">
        <v>31</v>
      </c>
      <c r="Q111" t="s">
        <v>49</v>
      </c>
      <c r="AB111" t="s">
        <v>409</v>
      </c>
    </row>
    <row r="112" spans="1:28">
      <c r="A112">
        <v>128</v>
      </c>
      <c r="B112">
        <v>15</v>
      </c>
      <c r="C112" t="s">
        <v>77</v>
      </c>
      <c r="D112">
        <v>150</v>
      </c>
      <c r="E112">
        <v>4</v>
      </c>
      <c r="F112" t="s">
        <v>275</v>
      </c>
      <c r="G112">
        <v>4</v>
      </c>
      <c r="H112">
        <v>3</v>
      </c>
      <c r="I112">
        <v>4</v>
      </c>
      <c r="J112">
        <v>3</v>
      </c>
      <c r="K112">
        <v>3</v>
      </c>
      <c r="L112">
        <v>3</v>
      </c>
      <c r="M112">
        <f t="shared" si="1"/>
        <v>3.1999999999999997</v>
      </c>
      <c r="N112" t="s">
        <v>31</v>
      </c>
      <c r="R112" t="s">
        <v>26</v>
      </c>
      <c r="T112" t="s">
        <v>20</v>
      </c>
      <c r="AB112" t="s">
        <v>276</v>
      </c>
    </row>
    <row r="113" spans="1:28">
      <c r="A113">
        <v>129</v>
      </c>
      <c r="B113">
        <v>17</v>
      </c>
      <c r="C113" t="s">
        <v>82</v>
      </c>
      <c r="D113">
        <v>150</v>
      </c>
      <c r="E113">
        <v>4</v>
      </c>
      <c r="F113" t="s">
        <v>275</v>
      </c>
      <c r="G113">
        <v>3</v>
      </c>
      <c r="H113">
        <v>2</v>
      </c>
      <c r="I113">
        <v>2</v>
      </c>
      <c r="J113">
        <v>3</v>
      </c>
      <c r="K113">
        <v>3</v>
      </c>
      <c r="L113">
        <v>2</v>
      </c>
      <c r="M113">
        <f t="shared" si="1"/>
        <v>2.4</v>
      </c>
      <c r="N113" t="s">
        <v>31</v>
      </c>
      <c r="P113" t="s">
        <v>19</v>
      </c>
      <c r="R113" t="s">
        <v>26</v>
      </c>
      <c r="T113" t="s">
        <v>20</v>
      </c>
      <c r="X113" t="s">
        <v>39</v>
      </c>
      <c r="Y113" t="s">
        <v>67</v>
      </c>
      <c r="AB113" t="s">
        <v>277</v>
      </c>
    </row>
    <row r="114" spans="1:28">
      <c r="A114">
        <v>130</v>
      </c>
      <c r="B114">
        <v>12</v>
      </c>
      <c r="C114" t="s">
        <v>72</v>
      </c>
      <c r="D114">
        <v>150</v>
      </c>
      <c r="E114">
        <v>4</v>
      </c>
      <c r="F114" t="s">
        <v>278</v>
      </c>
      <c r="G114">
        <v>4</v>
      </c>
      <c r="H114">
        <v>4</v>
      </c>
      <c r="I114">
        <v>4</v>
      </c>
      <c r="J114">
        <v>4</v>
      </c>
      <c r="K114">
        <v>4</v>
      </c>
      <c r="L114">
        <v>4</v>
      </c>
      <c r="M114">
        <f t="shared" si="1"/>
        <v>4</v>
      </c>
      <c r="N114" t="s">
        <v>31</v>
      </c>
      <c r="O114" t="s">
        <v>32</v>
      </c>
      <c r="P114" t="s">
        <v>19</v>
      </c>
      <c r="R114" t="s">
        <v>26</v>
      </c>
      <c r="T114" t="s">
        <v>20</v>
      </c>
      <c r="X114" t="s">
        <v>39</v>
      </c>
      <c r="AB114" t="s">
        <v>279</v>
      </c>
    </row>
    <row r="115" spans="1:28">
      <c r="A115">
        <v>132</v>
      </c>
      <c r="B115">
        <v>14</v>
      </c>
      <c r="C115" t="s">
        <v>79</v>
      </c>
      <c r="D115">
        <v>150</v>
      </c>
      <c r="E115">
        <v>4</v>
      </c>
      <c r="F115" t="s">
        <v>282</v>
      </c>
      <c r="G115">
        <v>5</v>
      </c>
      <c r="H115">
        <v>4</v>
      </c>
      <c r="I115">
        <v>4</v>
      </c>
      <c r="J115">
        <v>4</v>
      </c>
      <c r="K115">
        <v>4</v>
      </c>
      <c r="L115">
        <v>4</v>
      </c>
      <c r="M115">
        <f t="shared" si="1"/>
        <v>4.1000000000000005</v>
      </c>
      <c r="O115" t="s">
        <v>32</v>
      </c>
      <c r="R115" t="s">
        <v>26</v>
      </c>
      <c r="X115" t="s">
        <v>39</v>
      </c>
      <c r="AB115" t="s">
        <v>283</v>
      </c>
    </row>
    <row r="116" spans="1:28">
      <c r="A116">
        <v>133</v>
      </c>
      <c r="B116">
        <v>13</v>
      </c>
      <c r="C116" t="s">
        <v>65</v>
      </c>
      <c r="D116">
        <v>150</v>
      </c>
      <c r="E116">
        <v>4</v>
      </c>
      <c r="F116" t="s">
        <v>284</v>
      </c>
      <c r="G116">
        <v>4</v>
      </c>
      <c r="H116">
        <v>3</v>
      </c>
      <c r="I116">
        <v>3</v>
      </c>
      <c r="J116">
        <v>4</v>
      </c>
      <c r="K116">
        <v>3</v>
      </c>
      <c r="L116">
        <v>4</v>
      </c>
      <c r="M116">
        <f t="shared" si="1"/>
        <v>3.5</v>
      </c>
      <c r="O116" t="s">
        <v>32</v>
      </c>
      <c r="P116" t="s">
        <v>19</v>
      </c>
      <c r="T116" t="s">
        <v>20</v>
      </c>
    </row>
    <row r="117" spans="1:28">
      <c r="A117">
        <v>170</v>
      </c>
      <c r="B117">
        <v>2</v>
      </c>
      <c r="C117" t="s">
        <v>29</v>
      </c>
      <c r="D117">
        <v>156</v>
      </c>
      <c r="E117">
        <v>5</v>
      </c>
      <c r="F117" t="s">
        <v>353</v>
      </c>
      <c r="G117">
        <v>4</v>
      </c>
      <c r="H117">
        <v>5</v>
      </c>
      <c r="I117">
        <v>5</v>
      </c>
      <c r="J117">
        <v>3</v>
      </c>
      <c r="K117">
        <v>5</v>
      </c>
      <c r="L117">
        <v>5</v>
      </c>
      <c r="M117">
        <f t="shared" si="1"/>
        <v>4.5</v>
      </c>
      <c r="P117" t="s">
        <v>19</v>
      </c>
      <c r="R117" t="s">
        <v>26</v>
      </c>
      <c r="AB117" t="s">
        <v>354</v>
      </c>
    </row>
    <row r="118" spans="1:28">
      <c r="A118">
        <v>175</v>
      </c>
      <c r="B118">
        <v>18</v>
      </c>
      <c r="C118" t="s">
        <v>57</v>
      </c>
      <c r="D118">
        <v>156</v>
      </c>
      <c r="E118">
        <v>5</v>
      </c>
      <c r="F118" t="s">
        <v>360</v>
      </c>
      <c r="G118">
        <v>4</v>
      </c>
      <c r="H118">
        <v>4</v>
      </c>
      <c r="I118">
        <v>5</v>
      </c>
      <c r="J118">
        <v>4</v>
      </c>
      <c r="K118">
        <v>5</v>
      </c>
      <c r="L118">
        <v>4</v>
      </c>
      <c r="M118">
        <f t="shared" si="1"/>
        <v>4.2</v>
      </c>
      <c r="R118" t="s">
        <v>26</v>
      </c>
      <c r="X118" t="s">
        <v>39</v>
      </c>
      <c r="AB118" t="s">
        <v>361</v>
      </c>
    </row>
    <row r="119" spans="1:28">
      <c r="A119">
        <v>176</v>
      </c>
      <c r="B119">
        <v>17</v>
      </c>
      <c r="C119" t="s">
        <v>317</v>
      </c>
      <c r="D119">
        <v>156</v>
      </c>
      <c r="E119">
        <v>5</v>
      </c>
      <c r="F119" t="s">
        <v>362</v>
      </c>
      <c r="G119">
        <v>3</v>
      </c>
      <c r="H119">
        <v>4</v>
      </c>
      <c r="I119">
        <v>4</v>
      </c>
      <c r="J119">
        <v>5</v>
      </c>
      <c r="K119">
        <v>4</v>
      </c>
      <c r="L119">
        <v>4</v>
      </c>
      <c r="M119">
        <f t="shared" si="1"/>
        <v>4.0999999999999996</v>
      </c>
      <c r="N119" t="s">
        <v>31</v>
      </c>
      <c r="P119" t="s">
        <v>19</v>
      </c>
      <c r="R119" t="s">
        <v>26</v>
      </c>
      <c r="X119" t="s">
        <v>39</v>
      </c>
      <c r="AB119" t="s">
        <v>363</v>
      </c>
    </row>
    <row r="120" spans="1:28">
      <c r="A120">
        <v>178</v>
      </c>
      <c r="B120">
        <v>1</v>
      </c>
      <c r="C120" t="s">
        <v>319</v>
      </c>
      <c r="D120">
        <v>156</v>
      </c>
      <c r="E120">
        <v>5</v>
      </c>
      <c r="F120" t="s">
        <v>364</v>
      </c>
      <c r="G120">
        <v>4</v>
      </c>
      <c r="H120">
        <v>4</v>
      </c>
      <c r="I120">
        <v>3</v>
      </c>
      <c r="J120">
        <v>4</v>
      </c>
      <c r="K120">
        <v>4</v>
      </c>
      <c r="L120">
        <v>4</v>
      </c>
      <c r="M120">
        <f t="shared" si="1"/>
        <v>3.9000000000000004</v>
      </c>
      <c r="R120" t="s">
        <v>26</v>
      </c>
      <c r="AB120" t="s">
        <v>365</v>
      </c>
    </row>
    <row r="121" spans="1:28">
      <c r="A121">
        <v>180</v>
      </c>
      <c r="B121">
        <v>19</v>
      </c>
      <c r="C121" t="s">
        <v>41</v>
      </c>
      <c r="D121">
        <v>156</v>
      </c>
      <c r="E121">
        <v>5</v>
      </c>
      <c r="F121" t="s">
        <v>369</v>
      </c>
      <c r="G121">
        <v>4</v>
      </c>
      <c r="H121">
        <v>4</v>
      </c>
      <c r="I121">
        <v>4</v>
      </c>
      <c r="J121">
        <v>4</v>
      </c>
      <c r="K121">
        <v>4</v>
      </c>
      <c r="L121">
        <v>5</v>
      </c>
      <c r="M121">
        <f t="shared" si="1"/>
        <v>4.1999999999999993</v>
      </c>
      <c r="P121" t="s">
        <v>19</v>
      </c>
      <c r="R121" t="s">
        <v>26</v>
      </c>
      <c r="X121" t="s">
        <v>39</v>
      </c>
      <c r="AB121" t="s">
        <v>370</v>
      </c>
    </row>
    <row r="122" spans="1:28">
      <c r="A122">
        <v>114</v>
      </c>
      <c r="B122">
        <v>2</v>
      </c>
      <c r="C122" t="s">
        <v>29</v>
      </c>
      <c r="D122">
        <v>162</v>
      </c>
      <c r="E122">
        <v>1</v>
      </c>
      <c r="F122" t="s">
        <v>248</v>
      </c>
      <c r="G122">
        <v>5</v>
      </c>
      <c r="H122">
        <v>4</v>
      </c>
      <c r="I122">
        <v>5</v>
      </c>
      <c r="J122">
        <v>4</v>
      </c>
      <c r="K122">
        <v>5</v>
      </c>
      <c r="L122">
        <v>5</v>
      </c>
      <c r="M122">
        <f t="shared" si="1"/>
        <v>4.5</v>
      </c>
      <c r="N122" t="s">
        <v>31</v>
      </c>
      <c r="R122" t="s">
        <v>26</v>
      </c>
      <c r="AB122" t="s">
        <v>249</v>
      </c>
    </row>
    <row r="123" spans="1:28">
      <c r="A123">
        <v>115</v>
      </c>
      <c r="B123">
        <v>18</v>
      </c>
      <c r="C123" t="s">
        <v>57</v>
      </c>
      <c r="D123">
        <v>162</v>
      </c>
      <c r="E123">
        <v>1</v>
      </c>
      <c r="F123" t="s">
        <v>250</v>
      </c>
      <c r="G123">
        <v>4</v>
      </c>
      <c r="H123">
        <v>4</v>
      </c>
      <c r="I123">
        <v>4</v>
      </c>
      <c r="J123">
        <v>4</v>
      </c>
      <c r="K123">
        <v>4</v>
      </c>
      <c r="L123">
        <v>4</v>
      </c>
      <c r="M123">
        <f t="shared" si="1"/>
        <v>4</v>
      </c>
      <c r="R123" t="s">
        <v>26</v>
      </c>
      <c r="X123" t="s">
        <v>39</v>
      </c>
      <c r="AB123" t="s">
        <v>251</v>
      </c>
    </row>
    <row r="124" spans="1:28">
      <c r="A124">
        <v>120</v>
      </c>
      <c r="B124">
        <v>99</v>
      </c>
      <c r="C124" t="s">
        <v>17</v>
      </c>
      <c r="D124">
        <v>162</v>
      </c>
      <c r="E124">
        <v>1</v>
      </c>
      <c r="F124" t="s">
        <v>258</v>
      </c>
      <c r="G124">
        <v>4</v>
      </c>
      <c r="H124">
        <v>4</v>
      </c>
      <c r="I124">
        <v>3</v>
      </c>
      <c r="J124">
        <v>4</v>
      </c>
      <c r="K124">
        <v>4</v>
      </c>
      <c r="L124">
        <v>4</v>
      </c>
      <c r="M124">
        <f t="shared" si="1"/>
        <v>3.9000000000000004</v>
      </c>
      <c r="R124" t="s">
        <v>26</v>
      </c>
      <c r="X124" t="s">
        <v>39</v>
      </c>
      <c r="AB124" t="s">
        <v>259</v>
      </c>
    </row>
    <row r="125" spans="1:28">
      <c r="A125">
        <v>121</v>
      </c>
      <c r="B125">
        <v>1</v>
      </c>
      <c r="C125" t="s">
        <v>34</v>
      </c>
      <c r="D125">
        <v>162</v>
      </c>
      <c r="E125">
        <v>1</v>
      </c>
      <c r="F125" t="s">
        <v>258</v>
      </c>
      <c r="G125">
        <v>5</v>
      </c>
      <c r="H125">
        <v>4</v>
      </c>
      <c r="I125">
        <v>4</v>
      </c>
      <c r="J125">
        <v>5</v>
      </c>
      <c r="K125">
        <v>5</v>
      </c>
      <c r="L125">
        <v>5</v>
      </c>
      <c r="M125">
        <f t="shared" si="1"/>
        <v>4.5999999999999996</v>
      </c>
      <c r="Z125" t="s">
        <v>22</v>
      </c>
      <c r="AA125" t="s">
        <v>260</v>
      </c>
      <c r="AB125" t="s">
        <v>261</v>
      </c>
    </row>
    <row r="126" spans="1:28">
      <c r="A126">
        <v>122</v>
      </c>
      <c r="B126">
        <v>19</v>
      </c>
      <c r="C126" t="s">
        <v>41</v>
      </c>
      <c r="D126">
        <v>162</v>
      </c>
      <c r="E126">
        <v>1</v>
      </c>
      <c r="F126" t="s">
        <v>262</v>
      </c>
      <c r="G126">
        <v>5</v>
      </c>
      <c r="H126">
        <v>4</v>
      </c>
      <c r="I126">
        <v>5</v>
      </c>
      <c r="J126">
        <v>5</v>
      </c>
      <c r="K126">
        <v>5</v>
      </c>
      <c r="L126">
        <v>5</v>
      </c>
      <c r="M126">
        <f t="shared" si="1"/>
        <v>4.7</v>
      </c>
      <c r="Q126" t="s">
        <v>49</v>
      </c>
      <c r="R126" t="s">
        <v>26</v>
      </c>
      <c r="Z126" t="s">
        <v>22</v>
      </c>
      <c r="AA126" t="s">
        <v>263</v>
      </c>
      <c r="AB126" t="s">
        <v>264</v>
      </c>
    </row>
    <row r="127" spans="1:28">
      <c r="A127">
        <v>3</v>
      </c>
      <c r="B127">
        <v>5</v>
      </c>
      <c r="C127" t="s">
        <v>24</v>
      </c>
      <c r="D127">
        <v>163</v>
      </c>
      <c r="E127">
        <v>3</v>
      </c>
      <c r="F127" t="s">
        <v>25</v>
      </c>
      <c r="G127">
        <v>4</v>
      </c>
      <c r="H127">
        <v>4</v>
      </c>
      <c r="I127">
        <v>3</v>
      </c>
      <c r="J127">
        <v>3</v>
      </c>
      <c r="K127">
        <v>2</v>
      </c>
      <c r="L127">
        <v>2</v>
      </c>
      <c r="M127">
        <f t="shared" si="1"/>
        <v>3.1</v>
      </c>
      <c r="R127" t="s">
        <v>26</v>
      </c>
      <c r="Z127" t="s">
        <v>22</v>
      </c>
      <c r="AA127" t="s">
        <v>27</v>
      </c>
      <c r="AB127" t="s">
        <v>28</v>
      </c>
    </row>
    <row r="128" spans="1:28">
      <c r="A128">
        <v>6</v>
      </c>
      <c r="B128">
        <v>10</v>
      </c>
      <c r="C128" t="s">
        <v>37</v>
      </c>
      <c r="D128">
        <v>163</v>
      </c>
      <c r="E128">
        <v>3</v>
      </c>
      <c r="F128" t="s">
        <v>38</v>
      </c>
      <c r="G128">
        <v>5</v>
      </c>
      <c r="H128">
        <v>4</v>
      </c>
      <c r="I128">
        <v>4</v>
      </c>
      <c r="J128">
        <v>4</v>
      </c>
      <c r="K128">
        <v>3</v>
      </c>
      <c r="L128">
        <v>3</v>
      </c>
      <c r="M128">
        <f t="shared" si="1"/>
        <v>3.8000000000000003</v>
      </c>
      <c r="X128" t="s">
        <v>39</v>
      </c>
      <c r="AB128" t="s">
        <v>40</v>
      </c>
    </row>
    <row r="129" spans="1:28">
      <c r="A129">
        <v>8</v>
      </c>
      <c r="B129">
        <v>8</v>
      </c>
      <c r="C129" t="s">
        <v>43</v>
      </c>
      <c r="D129">
        <v>163</v>
      </c>
      <c r="E129">
        <v>3</v>
      </c>
      <c r="F129" t="s">
        <v>44</v>
      </c>
      <c r="G129">
        <v>5</v>
      </c>
      <c r="H129">
        <v>5</v>
      </c>
      <c r="I129">
        <v>3</v>
      </c>
      <c r="J129">
        <v>5</v>
      </c>
      <c r="K129">
        <v>4</v>
      </c>
      <c r="L129">
        <v>3</v>
      </c>
      <c r="M129">
        <f t="shared" si="1"/>
        <v>4.3</v>
      </c>
      <c r="X129" t="s">
        <v>39</v>
      </c>
      <c r="Z129" t="s">
        <v>22</v>
      </c>
      <c r="AA129" t="s">
        <v>45</v>
      </c>
      <c r="AB129" t="s">
        <v>46</v>
      </c>
    </row>
    <row r="130" spans="1:28">
      <c r="A130">
        <v>11</v>
      </c>
      <c r="B130">
        <v>7</v>
      </c>
      <c r="C130" t="s">
        <v>53</v>
      </c>
      <c r="D130">
        <v>163</v>
      </c>
      <c r="E130">
        <v>3</v>
      </c>
      <c r="F130" t="s">
        <v>54</v>
      </c>
      <c r="G130">
        <v>4</v>
      </c>
      <c r="H130">
        <v>3</v>
      </c>
      <c r="I130">
        <v>4</v>
      </c>
      <c r="J130">
        <v>5</v>
      </c>
      <c r="K130">
        <v>3</v>
      </c>
      <c r="L130">
        <v>3</v>
      </c>
      <c r="M130">
        <f t="shared" si="1"/>
        <v>3.6</v>
      </c>
      <c r="P130" t="s">
        <v>19</v>
      </c>
      <c r="X130" t="s">
        <v>39</v>
      </c>
      <c r="Z130" t="s">
        <v>22</v>
      </c>
      <c r="AA130" t="s">
        <v>55</v>
      </c>
      <c r="AB130" t="s">
        <v>56</v>
      </c>
    </row>
    <row r="131" spans="1:28">
      <c r="A131">
        <v>13</v>
      </c>
      <c r="B131">
        <v>8</v>
      </c>
      <c r="C131" t="s">
        <v>43</v>
      </c>
      <c r="D131">
        <v>163</v>
      </c>
      <c r="E131">
        <v>3</v>
      </c>
      <c r="F131" t="s">
        <v>44</v>
      </c>
      <c r="G131">
        <v>5</v>
      </c>
      <c r="H131">
        <v>5</v>
      </c>
      <c r="I131">
        <v>3</v>
      </c>
      <c r="J131">
        <v>5</v>
      </c>
      <c r="K131">
        <v>4</v>
      </c>
      <c r="L131">
        <v>3</v>
      </c>
      <c r="M131">
        <f t="shared" ref="M131:M194" si="2">G131*G$1+H131*H$1+I131*I$1+J131*J$1+K131*K$1+L131*L$1</f>
        <v>4.3</v>
      </c>
      <c r="X131" t="s">
        <v>39</v>
      </c>
      <c r="Z131" t="s">
        <v>22</v>
      </c>
      <c r="AA131" t="s">
        <v>45</v>
      </c>
      <c r="AB131" t="s">
        <v>46</v>
      </c>
    </row>
    <row r="132" spans="1:28">
      <c r="A132">
        <v>9</v>
      </c>
      <c r="B132">
        <v>3</v>
      </c>
      <c r="C132" t="s">
        <v>47</v>
      </c>
      <c r="D132">
        <v>171</v>
      </c>
      <c r="E132">
        <v>2</v>
      </c>
      <c r="F132" t="s">
        <v>48</v>
      </c>
      <c r="G132">
        <v>4</v>
      </c>
      <c r="H132">
        <v>3</v>
      </c>
      <c r="I132">
        <v>3</v>
      </c>
      <c r="J132">
        <v>2</v>
      </c>
      <c r="K132">
        <v>3</v>
      </c>
      <c r="L132">
        <v>4</v>
      </c>
      <c r="M132">
        <f t="shared" si="2"/>
        <v>3.0999999999999996</v>
      </c>
      <c r="O132" t="s">
        <v>32</v>
      </c>
      <c r="Q132" t="s">
        <v>49</v>
      </c>
      <c r="R132" t="s">
        <v>26</v>
      </c>
      <c r="X132" t="s">
        <v>39</v>
      </c>
    </row>
    <row r="133" spans="1:28">
      <c r="A133">
        <v>10</v>
      </c>
      <c r="B133">
        <v>6</v>
      </c>
      <c r="C133" t="s">
        <v>50</v>
      </c>
      <c r="D133">
        <v>171</v>
      </c>
      <c r="E133">
        <v>2</v>
      </c>
      <c r="F133" t="s">
        <v>51</v>
      </c>
      <c r="G133">
        <v>4</v>
      </c>
      <c r="H133">
        <v>3</v>
      </c>
      <c r="I133">
        <v>3</v>
      </c>
      <c r="J133">
        <v>4</v>
      </c>
      <c r="K133">
        <v>3</v>
      </c>
      <c r="L133">
        <v>4</v>
      </c>
      <c r="M133">
        <f t="shared" si="2"/>
        <v>3.5</v>
      </c>
      <c r="R133" t="s">
        <v>26</v>
      </c>
      <c r="X133" t="s">
        <v>39</v>
      </c>
      <c r="AB133" t="s">
        <v>52</v>
      </c>
    </row>
    <row r="134" spans="1:28">
      <c r="A134">
        <v>14</v>
      </c>
      <c r="B134">
        <v>4</v>
      </c>
      <c r="C134" t="s">
        <v>60</v>
      </c>
      <c r="D134">
        <v>171</v>
      </c>
      <c r="E134">
        <v>2</v>
      </c>
      <c r="F134" t="s">
        <v>61</v>
      </c>
      <c r="G134">
        <v>4</v>
      </c>
      <c r="H134">
        <v>3</v>
      </c>
      <c r="I134">
        <v>4</v>
      </c>
      <c r="J134">
        <v>3</v>
      </c>
      <c r="K134">
        <v>4</v>
      </c>
      <c r="L134">
        <v>4</v>
      </c>
      <c r="M134">
        <f t="shared" si="2"/>
        <v>3.5</v>
      </c>
      <c r="Q134" t="s">
        <v>49</v>
      </c>
      <c r="R134" t="s">
        <v>26</v>
      </c>
      <c r="Z134" t="s">
        <v>22</v>
      </c>
      <c r="AA134" t="s">
        <v>62</v>
      </c>
    </row>
    <row r="135" spans="1:28">
      <c r="A135">
        <v>15</v>
      </c>
      <c r="B135">
        <v>21</v>
      </c>
      <c r="C135" t="s">
        <v>63</v>
      </c>
      <c r="D135">
        <v>171</v>
      </c>
      <c r="E135">
        <v>2</v>
      </c>
      <c r="F135" t="s">
        <v>48</v>
      </c>
      <c r="G135">
        <v>4</v>
      </c>
      <c r="H135">
        <v>4</v>
      </c>
      <c r="I135">
        <v>3</v>
      </c>
      <c r="J135">
        <v>3</v>
      </c>
      <c r="K135">
        <v>4</v>
      </c>
      <c r="L135">
        <v>3</v>
      </c>
      <c r="M135">
        <f t="shared" si="2"/>
        <v>3.5</v>
      </c>
      <c r="N135" t="s">
        <v>31</v>
      </c>
      <c r="R135" t="s">
        <v>26</v>
      </c>
      <c r="AB135" t="s">
        <v>64</v>
      </c>
    </row>
    <row r="136" spans="1:28">
      <c r="A136">
        <v>17</v>
      </c>
      <c r="B136">
        <v>9</v>
      </c>
      <c r="C136" t="s">
        <v>69</v>
      </c>
      <c r="D136">
        <v>171</v>
      </c>
      <c r="E136">
        <v>2</v>
      </c>
      <c r="F136" t="s">
        <v>51</v>
      </c>
      <c r="G136">
        <v>5</v>
      </c>
      <c r="H136">
        <v>4</v>
      </c>
      <c r="I136">
        <v>2</v>
      </c>
      <c r="J136">
        <v>4</v>
      </c>
      <c r="K136">
        <v>5</v>
      </c>
      <c r="L136">
        <v>4</v>
      </c>
      <c r="M136">
        <f t="shared" si="2"/>
        <v>4</v>
      </c>
      <c r="O136" t="s">
        <v>32</v>
      </c>
      <c r="R136" t="s">
        <v>26</v>
      </c>
      <c r="Z136" t="s">
        <v>22</v>
      </c>
      <c r="AA136" t="s">
        <v>70</v>
      </c>
      <c r="AB136" t="s">
        <v>71</v>
      </c>
    </row>
    <row r="137" spans="1:28">
      <c r="A137">
        <v>204</v>
      </c>
      <c r="B137">
        <v>23</v>
      </c>
      <c r="C137" t="s">
        <v>348</v>
      </c>
      <c r="D137">
        <v>172</v>
      </c>
      <c r="E137">
        <v>6</v>
      </c>
      <c r="F137" t="s">
        <v>410</v>
      </c>
      <c r="G137">
        <v>2</v>
      </c>
      <c r="H137">
        <v>3</v>
      </c>
      <c r="I137">
        <v>3</v>
      </c>
      <c r="J137">
        <v>2</v>
      </c>
      <c r="K137">
        <v>2</v>
      </c>
      <c r="L137">
        <v>1</v>
      </c>
      <c r="M137">
        <f t="shared" si="2"/>
        <v>2.1999999999999997</v>
      </c>
      <c r="P137" t="s">
        <v>19</v>
      </c>
      <c r="R137" t="s">
        <v>26</v>
      </c>
      <c r="X137" t="s">
        <v>39</v>
      </c>
      <c r="AB137" t="s">
        <v>411</v>
      </c>
    </row>
    <row r="138" spans="1:28">
      <c r="A138">
        <v>205</v>
      </c>
      <c r="B138">
        <v>20</v>
      </c>
      <c r="C138" t="s">
        <v>336</v>
      </c>
      <c r="D138">
        <v>172</v>
      </c>
      <c r="E138">
        <v>6</v>
      </c>
      <c r="F138" t="s">
        <v>412</v>
      </c>
      <c r="G138">
        <v>2</v>
      </c>
      <c r="H138">
        <v>4</v>
      </c>
      <c r="I138">
        <v>2</v>
      </c>
      <c r="J138">
        <v>1</v>
      </c>
      <c r="K138">
        <v>2</v>
      </c>
      <c r="L138">
        <v>1</v>
      </c>
      <c r="M138">
        <f t="shared" si="2"/>
        <v>2.1999999999999997</v>
      </c>
      <c r="X138" t="s">
        <v>39</v>
      </c>
      <c r="Z138" t="s">
        <v>22</v>
      </c>
      <c r="AA138" t="s">
        <v>384</v>
      </c>
      <c r="AB138" t="s">
        <v>413</v>
      </c>
    </row>
    <row r="139" spans="1:28">
      <c r="A139">
        <v>206</v>
      </c>
      <c r="B139">
        <v>22</v>
      </c>
      <c r="C139" t="s">
        <v>309</v>
      </c>
      <c r="D139">
        <v>172</v>
      </c>
      <c r="E139">
        <v>6</v>
      </c>
      <c r="F139" t="s">
        <v>414</v>
      </c>
      <c r="G139">
        <v>3</v>
      </c>
      <c r="H139">
        <v>5</v>
      </c>
      <c r="I139">
        <v>4</v>
      </c>
      <c r="J139">
        <v>4</v>
      </c>
      <c r="K139">
        <v>3</v>
      </c>
      <c r="L139">
        <v>2</v>
      </c>
      <c r="M139">
        <f t="shared" si="2"/>
        <v>3.6999999999999997</v>
      </c>
      <c r="Q139" t="s">
        <v>49</v>
      </c>
      <c r="AB139" t="s">
        <v>415</v>
      </c>
    </row>
    <row r="140" spans="1:28">
      <c r="A140">
        <v>207</v>
      </c>
      <c r="B140">
        <v>21</v>
      </c>
      <c r="C140" t="s">
        <v>63</v>
      </c>
      <c r="D140">
        <v>172</v>
      </c>
      <c r="E140">
        <v>6</v>
      </c>
      <c r="F140" t="s">
        <v>416</v>
      </c>
      <c r="G140">
        <v>3</v>
      </c>
      <c r="H140">
        <v>3</v>
      </c>
      <c r="I140">
        <v>3</v>
      </c>
      <c r="J140">
        <v>3</v>
      </c>
      <c r="K140">
        <v>3</v>
      </c>
      <c r="L140">
        <v>2</v>
      </c>
      <c r="M140">
        <f t="shared" si="2"/>
        <v>2.8000000000000003</v>
      </c>
      <c r="N140" t="s">
        <v>31</v>
      </c>
      <c r="R140" t="s">
        <v>26</v>
      </c>
      <c r="U140" t="s">
        <v>74</v>
      </c>
      <c r="AB140" t="s">
        <v>417</v>
      </c>
    </row>
    <row r="141" spans="1:28">
      <c r="A141">
        <v>209</v>
      </c>
      <c r="B141">
        <v>9</v>
      </c>
      <c r="C141" t="s">
        <v>69</v>
      </c>
      <c r="D141">
        <v>172</v>
      </c>
      <c r="E141">
        <v>6</v>
      </c>
      <c r="F141" t="s">
        <v>421</v>
      </c>
      <c r="G141">
        <v>4</v>
      </c>
      <c r="H141">
        <v>3</v>
      </c>
      <c r="I141">
        <v>3</v>
      </c>
      <c r="J141">
        <v>2</v>
      </c>
      <c r="K141">
        <v>3</v>
      </c>
      <c r="L141">
        <v>1</v>
      </c>
      <c r="M141">
        <f t="shared" si="2"/>
        <v>2.5</v>
      </c>
      <c r="R141" t="s">
        <v>26</v>
      </c>
      <c r="T141" t="s">
        <v>20</v>
      </c>
      <c r="X141" t="s">
        <v>39</v>
      </c>
      <c r="AB141" t="s">
        <v>422</v>
      </c>
    </row>
    <row r="142" spans="1:28">
      <c r="A142">
        <v>155</v>
      </c>
      <c r="B142">
        <v>99</v>
      </c>
      <c r="C142" t="s">
        <v>321</v>
      </c>
      <c r="D142">
        <v>178</v>
      </c>
      <c r="E142">
        <v>7</v>
      </c>
      <c r="F142" t="s">
        <v>322</v>
      </c>
      <c r="G142">
        <v>2</v>
      </c>
      <c r="H142">
        <v>2</v>
      </c>
      <c r="I142">
        <v>3</v>
      </c>
      <c r="J142">
        <v>2</v>
      </c>
      <c r="K142">
        <v>2</v>
      </c>
      <c r="L142">
        <v>3</v>
      </c>
      <c r="M142">
        <f t="shared" si="2"/>
        <v>2.2999999999999998</v>
      </c>
      <c r="R142" t="s">
        <v>26</v>
      </c>
      <c r="X142" t="s">
        <v>39</v>
      </c>
      <c r="AB142" t="s">
        <v>323</v>
      </c>
    </row>
    <row r="143" spans="1:28">
      <c r="A143">
        <v>156</v>
      </c>
      <c r="B143">
        <v>11</v>
      </c>
      <c r="C143" t="s">
        <v>94</v>
      </c>
      <c r="D143">
        <v>178</v>
      </c>
      <c r="E143">
        <v>7</v>
      </c>
      <c r="F143" t="s">
        <v>324</v>
      </c>
      <c r="G143">
        <v>2</v>
      </c>
      <c r="H143">
        <v>3</v>
      </c>
      <c r="I143">
        <v>2</v>
      </c>
      <c r="J143">
        <v>3</v>
      </c>
      <c r="K143">
        <v>2</v>
      </c>
      <c r="L143">
        <v>2</v>
      </c>
      <c r="M143">
        <f t="shared" si="2"/>
        <v>2.5</v>
      </c>
      <c r="N143" t="s">
        <v>31</v>
      </c>
      <c r="R143" t="s">
        <v>26</v>
      </c>
      <c r="U143" t="s">
        <v>74</v>
      </c>
      <c r="AB143" t="s">
        <v>325</v>
      </c>
    </row>
    <row r="144" spans="1:28">
      <c r="A144">
        <v>157</v>
      </c>
      <c r="B144">
        <v>25</v>
      </c>
      <c r="C144" t="s">
        <v>326</v>
      </c>
      <c r="D144">
        <v>178</v>
      </c>
      <c r="E144">
        <v>7</v>
      </c>
      <c r="F144" t="s">
        <v>327</v>
      </c>
      <c r="G144">
        <v>3</v>
      </c>
      <c r="H144">
        <v>3</v>
      </c>
      <c r="I144">
        <v>3</v>
      </c>
      <c r="J144">
        <v>3</v>
      </c>
      <c r="K144">
        <v>3</v>
      </c>
      <c r="L144">
        <v>2</v>
      </c>
      <c r="M144">
        <f t="shared" si="2"/>
        <v>2.8000000000000003</v>
      </c>
      <c r="N144" t="s">
        <v>31</v>
      </c>
      <c r="P144" t="s">
        <v>19</v>
      </c>
      <c r="R144" t="s">
        <v>26</v>
      </c>
    </row>
    <row r="145" spans="1:28">
      <c r="A145">
        <v>158</v>
      </c>
      <c r="B145">
        <v>24</v>
      </c>
      <c r="C145" t="s">
        <v>328</v>
      </c>
      <c r="D145">
        <v>178</v>
      </c>
      <c r="E145">
        <v>7</v>
      </c>
      <c r="F145" t="s">
        <v>329</v>
      </c>
      <c r="G145">
        <v>3</v>
      </c>
      <c r="H145">
        <v>1</v>
      </c>
      <c r="I145">
        <v>1</v>
      </c>
      <c r="J145">
        <v>2</v>
      </c>
      <c r="K145">
        <v>2</v>
      </c>
      <c r="L145">
        <v>1</v>
      </c>
      <c r="M145">
        <f t="shared" si="2"/>
        <v>1.5</v>
      </c>
      <c r="N145" t="s">
        <v>31</v>
      </c>
      <c r="P145" t="s">
        <v>19</v>
      </c>
      <c r="R145" t="s">
        <v>26</v>
      </c>
      <c r="X145" t="s">
        <v>39</v>
      </c>
      <c r="AB145" t="s">
        <v>330</v>
      </c>
    </row>
    <row r="146" spans="1:28">
      <c r="A146">
        <v>159</v>
      </c>
      <c r="B146">
        <v>7</v>
      </c>
      <c r="C146" t="s">
        <v>53</v>
      </c>
      <c r="D146">
        <v>178</v>
      </c>
      <c r="E146">
        <v>7</v>
      </c>
      <c r="F146" t="s">
        <v>331</v>
      </c>
      <c r="G146">
        <v>4</v>
      </c>
      <c r="H146">
        <v>3</v>
      </c>
      <c r="I146">
        <v>3</v>
      </c>
      <c r="J146">
        <v>3</v>
      </c>
      <c r="K146">
        <v>3</v>
      </c>
      <c r="L146">
        <v>3</v>
      </c>
      <c r="M146">
        <f t="shared" si="2"/>
        <v>3.1</v>
      </c>
      <c r="O146" t="s">
        <v>32</v>
      </c>
      <c r="R146" t="s">
        <v>26</v>
      </c>
      <c r="Y146" t="s">
        <v>67</v>
      </c>
      <c r="AB146" t="s">
        <v>332</v>
      </c>
    </row>
    <row r="147" spans="1:28">
      <c r="A147">
        <v>25</v>
      </c>
      <c r="B147">
        <v>5</v>
      </c>
      <c r="C147" t="s">
        <v>24</v>
      </c>
      <c r="D147">
        <v>179</v>
      </c>
      <c r="E147">
        <v>3</v>
      </c>
      <c r="F147" t="s">
        <v>88</v>
      </c>
      <c r="G147">
        <v>4</v>
      </c>
      <c r="H147">
        <v>2</v>
      </c>
      <c r="I147">
        <v>2</v>
      </c>
      <c r="J147">
        <v>4</v>
      </c>
      <c r="K147">
        <v>3</v>
      </c>
      <c r="L147">
        <v>4</v>
      </c>
      <c r="M147">
        <f t="shared" si="2"/>
        <v>3.0999999999999996</v>
      </c>
      <c r="Q147" t="s">
        <v>49</v>
      </c>
      <c r="R147" t="s">
        <v>26</v>
      </c>
      <c r="Z147" t="s">
        <v>22</v>
      </c>
      <c r="AA147" t="s">
        <v>89</v>
      </c>
      <c r="AB147" t="s">
        <v>90</v>
      </c>
    </row>
    <row r="148" spans="1:28">
      <c r="A148">
        <v>27</v>
      </c>
      <c r="B148">
        <v>8</v>
      </c>
      <c r="C148" t="s">
        <v>43</v>
      </c>
      <c r="D148">
        <v>179</v>
      </c>
      <c r="E148">
        <v>3</v>
      </c>
      <c r="F148" t="s">
        <v>93</v>
      </c>
      <c r="G148">
        <v>4</v>
      </c>
      <c r="H148">
        <v>4</v>
      </c>
      <c r="I148">
        <v>3</v>
      </c>
      <c r="J148">
        <v>5</v>
      </c>
      <c r="K148">
        <v>4</v>
      </c>
      <c r="L148">
        <v>3</v>
      </c>
      <c r="M148">
        <f t="shared" si="2"/>
        <v>3.9000000000000004</v>
      </c>
      <c r="X148" t="s">
        <v>39</v>
      </c>
    </row>
    <row r="149" spans="1:28">
      <c r="A149">
        <v>28</v>
      </c>
      <c r="B149">
        <v>11</v>
      </c>
      <c r="C149" t="s">
        <v>94</v>
      </c>
      <c r="D149">
        <v>179</v>
      </c>
      <c r="E149">
        <v>3</v>
      </c>
      <c r="F149" t="s">
        <v>93</v>
      </c>
      <c r="G149">
        <v>4</v>
      </c>
      <c r="H149">
        <v>4</v>
      </c>
      <c r="I149">
        <v>4</v>
      </c>
      <c r="J149">
        <v>4</v>
      </c>
      <c r="K149">
        <v>4</v>
      </c>
      <c r="L149">
        <v>3</v>
      </c>
      <c r="M149">
        <f t="shared" si="2"/>
        <v>3.8</v>
      </c>
      <c r="Q149" t="s">
        <v>49</v>
      </c>
      <c r="X149" t="s">
        <v>39</v>
      </c>
      <c r="AB149" t="s">
        <v>95</v>
      </c>
    </row>
    <row r="150" spans="1:28">
      <c r="A150">
        <v>30</v>
      </c>
      <c r="B150">
        <v>10</v>
      </c>
      <c r="C150" t="s">
        <v>37</v>
      </c>
      <c r="D150">
        <v>179</v>
      </c>
      <c r="E150">
        <v>3</v>
      </c>
      <c r="F150" t="s">
        <v>97</v>
      </c>
      <c r="G150">
        <v>5</v>
      </c>
      <c r="H150">
        <v>3</v>
      </c>
      <c r="I150">
        <v>4</v>
      </c>
      <c r="J150">
        <v>4</v>
      </c>
      <c r="K150">
        <v>4</v>
      </c>
      <c r="L150">
        <v>4</v>
      </c>
      <c r="M150">
        <f t="shared" si="2"/>
        <v>3.8</v>
      </c>
      <c r="P150" t="s">
        <v>19</v>
      </c>
      <c r="R150" t="s">
        <v>26</v>
      </c>
      <c r="X150" t="s">
        <v>39</v>
      </c>
      <c r="AB150" t="s">
        <v>98</v>
      </c>
    </row>
    <row r="151" spans="1:28">
      <c r="A151">
        <v>35</v>
      </c>
      <c r="B151">
        <v>7</v>
      </c>
      <c r="C151" t="s">
        <v>53</v>
      </c>
      <c r="D151">
        <v>179</v>
      </c>
      <c r="E151">
        <v>3</v>
      </c>
      <c r="F151" t="s">
        <v>107</v>
      </c>
      <c r="G151">
        <v>4</v>
      </c>
      <c r="H151">
        <v>2</v>
      </c>
      <c r="I151">
        <v>3</v>
      </c>
      <c r="J151">
        <v>4</v>
      </c>
      <c r="K151">
        <v>4</v>
      </c>
      <c r="L151">
        <v>4</v>
      </c>
      <c r="M151">
        <f t="shared" si="2"/>
        <v>3.3</v>
      </c>
      <c r="N151" t="s">
        <v>31</v>
      </c>
      <c r="P151" t="s">
        <v>19</v>
      </c>
      <c r="Q151" t="s">
        <v>49</v>
      </c>
      <c r="X151" t="s">
        <v>39</v>
      </c>
      <c r="AB151" t="s">
        <v>108</v>
      </c>
    </row>
    <row r="152" spans="1:28">
      <c r="A152">
        <v>56</v>
      </c>
      <c r="B152">
        <v>17</v>
      </c>
      <c r="C152" t="s">
        <v>82</v>
      </c>
      <c r="D152">
        <v>180</v>
      </c>
      <c r="E152">
        <v>4</v>
      </c>
      <c r="F152" t="s">
        <v>147</v>
      </c>
      <c r="G152">
        <v>4</v>
      </c>
      <c r="H152">
        <v>3</v>
      </c>
      <c r="I152">
        <v>3</v>
      </c>
      <c r="J152">
        <v>4</v>
      </c>
      <c r="K152">
        <v>3</v>
      </c>
      <c r="L152">
        <v>4</v>
      </c>
      <c r="M152">
        <f t="shared" si="2"/>
        <v>3.5</v>
      </c>
      <c r="Q152" t="s">
        <v>49</v>
      </c>
      <c r="R152" t="s">
        <v>26</v>
      </c>
      <c r="U152" t="s">
        <v>74</v>
      </c>
      <c r="X152" t="s">
        <v>39</v>
      </c>
      <c r="AB152" t="s">
        <v>148</v>
      </c>
    </row>
    <row r="153" spans="1:28">
      <c r="A153">
        <v>57</v>
      </c>
      <c r="B153">
        <v>12</v>
      </c>
      <c r="C153" t="s">
        <v>72</v>
      </c>
      <c r="D153">
        <v>180</v>
      </c>
      <c r="E153">
        <v>4</v>
      </c>
      <c r="F153" t="s">
        <v>149</v>
      </c>
      <c r="G153">
        <v>4</v>
      </c>
      <c r="H153">
        <v>4</v>
      </c>
      <c r="I153">
        <v>4</v>
      </c>
      <c r="J153">
        <v>4</v>
      </c>
      <c r="K153">
        <v>4</v>
      </c>
      <c r="L153">
        <v>4</v>
      </c>
      <c r="M153">
        <f t="shared" si="2"/>
        <v>4</v>
      </c>
      <c r="N153" t="s">
        <v>31</v>
      </c>
      <c r="P153" t="s">
        <v>19</v>
      </c>
      <c r="Q153" t="s">
        <v>49</v>
      </c>
      <c r="R153" t="s">
        <v>26</v>
      </c>
      <c r="U153" t="s">
        <v>74</v>
      </c>
      <c r="X153" t="s">
        <v>39</v>
      </c>
      <c r="AB153" t="s">
        <v>150</v>
      </c>
    </row>
    <row r="154" spans="1:28">
      <c r="A154">
        <v>58</v>
      </c>
      <c r="B154">
        <v>15</v>
      </c>
      <c r="C154" t="s">
        <v>77</v>
      </c>
      <c r="D154">
        <v>180</v>
      </c>
      <c r="E154">
        <v>4</v>
      </c>
      <c r="F154" t="s">
        <v>151</v>
      </c>
      <c r="G154">
        <v>5</v>
      </c>
      <c r="H154">
        <v>4</v>
      </c>
      <c r="I154">
        <v>3</v>
      </c>
      <c r="J154">
        <v>4</v>
      </c>
      <c r="K154">
        <v>5</v>
      </c>
      <c r="L154">
        <v>4</v>
      </c>
      <c r="M154">
        <f t="shared" si="2"/>
        <v>4.0999999999999996</v>
      </c>
      <c r="R154" t="s">
        <v>26</v>
      </c>
      <c r="X154" t="s">
        <v>39</v>
      </c>
      <c r="Z154" t="s">
        <v>22</v>
      </c>
      <c r="AA154" t="s">
        <v>152</v>
      </c>
      <c r="AB154" t="s">
        <v>153</v>
      </c>
    </row>
    <row r="155" spans="1:28">
      <c r="A155">
        <v>59</v>
      </c>
      <c r="B155">
        <v>13</v>
      </c>
      <c r="C155" t="s">
        <v>65</v>
      </c>
      <c r="D155">
        <v>180</v>
      </c>
      <c r="E155">
        <v>4</v>
      </c>
      <c r="F155" t="s">
        <v>154</v>
      </c>
      <c r="G155">
        <v>5</v>
      </c>
      <c r="H155">
        <v>2</v>
      </c>
      <c r="I155">
        <v>4</v>
      </c>
      <c r="J155">
        <v>4</v>
      </c>
      <c r="K155">
        <v>4</v>
      </c>
      <c r="L155">
        <v>3</v>
      </c>
      <c r="M155">
        <f t="shared" si="2"/>
        <v>3.3</v>
      </c>
      <c r="P155" t="s">
        <v>19</v>
      </c>
      <c r="Y155" t="s">
        <v>67</v>
      </c>
      <c r="Z155" t="s">
        <v>22</v>
      </c>
      <c r="AA155" t="s">
        <v>155</v>
      </c>
      <c r="AB155" t="s">
        <v>156</v>
      </c>
    </row>
    <row r="156" spans="1:28">
      <c r="A156">
        <v>60</v>
      </c>
      <c r="B156">
        <v>14</v>
      </c>
      <c r="C156" t="s">
        <v>79</v>
      </c>
      <c r="D156">
        <v>180</v>
      </c>
      <c r="E156">
        <v>4</v>
      </c>
      <c r="F156" t="s">
        <v>154</v>
      </c>
      <c r="G156">
        <v>3</v>
      </c>
      <c r="H156">
        <v>3</v>
      </c>
      <c r="I156">
        <v>4</v>
      </c>
      <c r="J156">
        <v>4</v>
      </c>
      <c r="K156">
        <v>4</v>
      </c>
      <c r="L156">
        <v>4</v>
      </c>
      <c r="M156">
        <f t="shared" si="2"/>
        <v>3.6000000000000005</v>
      </c>
      <c r="Q156" t="s">
        <v>49</v>
      </c>
      <c r="X156" t="s">
        <v>39</v>
      </c>
      <c r="AB156" t="s">
        <v>157</v>
      </c>
    </row>
    <row r="157" spans="1:28">
      <c r="A157">
        <v>227</v>
      </c>
      <c r="B157">
        <v>27</v>
      </c>
      <c r="C157" t="s">
        <v>333</v>
      </c>
      <c r="D157">
        <v>186</v>
      </c>
      <c r="E157">
        <v>8</v>
      </c>
      <c r="F157" t="s">
        <v>451</v>
      </c>
      <c r="G157">
        <v>5</v>
      </c>
      <c r="H157">
        <v>5</v>
      </c>
      <c r="I157">
        <v>4</v>
      </c>
      <c r="J157">
        <v>4</v>
      </c>
      <c r="K157">
        <v>5</v>
      </c>
      <c r="L157">
        <v>5</v>
      </c>
      <c r="M157">
        <f t="shared" si="2"/>
        <v>4.7</v>
      </c>
      <c r="N157" t="s">
        <v>31</v>
      </c>
      <c r="O157" t="s">
        <v>32</v>
      </c>
      <c r="P157" t="s">
        <v>19</v>
      </c>
      <c r="Q157" t="s">
        <v>49</v>
      </c>
      <c r="V157" t="s">
        <v>75</v>
      </c>
      <c r="AB157" t="s">
        <v>452</v>
      </c>
    </row>
    <row r="158" spans="1:28">
      <c r="A158">
        <v>231</v>
      </c>
      <c r="B158">
        <v>30</v>
      </c>
      <c r="C158" t="s">
        <v>344</v>
      </c>
      <c r="D158">
        <v>186</v>
      </c>
      <c r="E158">
        <v>8</v>
      </c>
      <c r="F158" t="s">
        <v>458</v>
      </c>
      <c r="G158">
        <v>4</v>
      </c>
      <c r="H158">
        <v>3</v>
      </c>
      <c r="I158">
        <v>4</v>
      </c>
      <c r="J158">
        <v>4</v>
      </c>
      <c r="K158">
        <v>4</v>
      </c>
      <c r="L158">
        <v>5</v>
      </c>
      <c r="M158">
        <f t="shared" si="2"/>
        <v>3.9</v>
      </c>
      <c r="N158" t="s">
        <v>31</v>
      </c>
      <c r="P158" t="s">
        <v>19</v>
      </c>
      <c r="R158" t="s">
        <v>26</v>
      </c>
      <c r="X158" t="s">
        <v>39</v>
      </c>
    </row>
    <row r="159" spans="1:28">
      <c r="A159">
        <v>232</v>
      </c>
      <c r="B159">
        <v>29</v>
      </c>
      <c r="C159" t="s">
        <v>346</v>
      </c>
      <c r="D159">
        <v>186</v>
      </c>
      <c r="E159">
        <v>8</v>
      </c>
      <c r="F159" t="s">
        <v>458</v>
      </c>
      <c r="G159">
        <v>4</v>
      </c>
      <c r="H159">
        <v>3</v>
      </c>
      <c r="I159">
        <v>4</v>
      </c>
      <c r="J159">
        <v>4</v>
      </c>
      <c r="K159">
        <v>3</v>
      </c>
      <c r="L159">
        <v>5</v>
      </c>
      <c r="M159">
        <f t="shared" si="2"/>
        <v>3.8</v>
      </c>
      <c r="O159" t="s">
        <v>32</v>
      </c>
      <c r="R159" t="s">
        <v>26</v>
      </c>
    </row>
    <row r="160" spans="1:28">
      <c r="A160">
        <v>238</v>
      </c>
      <c r="B160">
        <v>15</v>
      </c>
      <c r="C160" t="s">
        <v>77</v>
      </c>
      <c r="D160">
        <v>186</v>
      </c>
      <c r="E160">
        <v>8</v>
      </c>
      <c r="F160" t="s">
        <v>468</v>
      </c>
      <c r="G160">
        <v>5</v>
      </c>
      <c r="H160">
        <v>5</v>
      </c>
      <c r="I160">
        <v>5</v>
      </c>
      <c r="J160">
        <v>5</v>
      </c>
      <c r="K160">
        <v>5</v>
      </c>
      <c r="L160">
        <v>5</v>
      </c>
      <c r="M160">
        <f t="shared" si="2"/>
        <v>5</v>
      </c>
      <c r="N160" t="s">
        <v>31</v>
      </c>
      <c r="T160" t="s">
        <v>20</v>
      </c>
      <c r="U160" t="s">
        <v>74</v>
      </c>
      <c r="V160" t="s">
        <v>75</v>
      </c>
      <c r="AB160" t="s">
        <v>469</v>
      </c>
    </row>
    <row r="161" spans="1:28">
      <c r="A161">
        <v>242</v>
      </c>
      <c r="B161">
        <v>28</v>
      </c>
      <c r="C161" t="s">
        <v>339</v>
      </c>
      <c r="D161">
        <v>186</v>
      </c>
      <c r="E161">
        <v>8</v>
      </c>
      <c r="F161" t="s">
        <v>475</v>
      </c>
      <c r="G161">
        <v>4</v>
      </c>
      <c r="H161">
        <v>4</v>
      </c>
      <c r="I161">
        <v>4</v>
      </c>
      <c r="J161">
        <v>4</v>
      </c>
      <c r="K161">
        <v>4</v>
      </c>
      <c r="L161">
        <v>4</v>
      </c>
      <c r="M161">
        <f t="shared" si="2"/>
        <v>4</v>
      </c>
      <c r="N161" t="s">
        <v>31</v>
      </c>
      <c r="O161" t="s">
        <v>32</v>
      </c>
      <c r="Q161" t="s">
        <v>49</v>
      </c>
      <c r="R161" t="s">
        <v>26</v>
      </c>
      <c r="X161" t="s">
        <v>39</v>
      </c>
      <c r="AB161" t="s">
        <v>476</v>
      </c>
    </row>
    <row r="162" spans="1:28">
      <c r="A162">
        <v>43</v>
      </c>
      <c r="B162">
        <v>8</v>
      </c>
      <c r="C162" t="s">
        <v>43</v>
      </c>
      <c r="D162">
        <v>187</v>
      </c>
      <c r="E162">
        <v>3</v>
      </c>
      <c r="F162" t="s">
        <v>122</v>
      </c>
      <c r="G162">
        <v>5</v>
      </c>
      <c r="H162">
        <v>5</v>
      </c>
      <c r="I162">
        <v>5</v>
      </c>
      <c r="J162">
        <v>5</v>
      </c>
      <c r="K162">
        <v>5</v>
      </c>
      <c r="L162">
        <v>5</v>
      </c>
      <c r="M162">
        <f t="shared" si="2"/>
        <v>5</v>
      </c>
      <c r="N162" t="s">
        <v>31</v>
      </c>
      <c r="R162" t="s">
        <v>26</v>
      </c>
      <c r="Y162" t="s">
        <v>67</v>
      </c>
      <c r="AB162" t="s">
        <v>123</v>
      </c>
    </row>
    <row r="163" spans="1:28">
      <c r="A163">
        <v>47</v>
      </c>
      <c r="B163">
        <v>11</v>
      </c>
      <c r="C163" t="s">
        <v>94</v>
      </c>
      <c r="D163">
        <v>187</v>
      </c>
      <c r="E163">
        <v>3</v>
      </c>
      <c r="F163" t="s">
        <v>129</v>
      </c>
      <c r="G163">
        <v>5</v>
      </c>
      <c r="H163">
        <v>4</v>
      </c>
      <c r="I163">
        <v>4</v>
      </c>
      <c r="J163">
        <v>4</v>
      </c>
      <c r="K163">
        <v>3</v>
      </c>
      <c r="L163">
        <v>5</v>
      </c>
      <c r="M163">
        <f t="shared" si="2"/>
        <v>4.2</v>
      </c>
      <c r="N163" t="s">
        <v>31</v>
      </c>
      <c r="R163" t="s">
        <v>26</v>
      </c>
      <c r="U163" t="s">
        <v>74</v>
      </c>
      <c r="X163" t="s">
        <v>39</v>
      </c>
      <c r="AB163" t="s">
        <v>130</v>
      </c>
    </row>
    <row r="164" spans="1:28">
      <c r="A164">
        <v>49</v>
      </c>
      <c r="B164">
        <v>10</v>
      </c>
      <c r="C164" t="s">
        <v>37</v>
      </c>
      <c r="D164">
        <v>187</v>
      </c>
      <c r="E164">
        <v>3</v>
      </c>
      <c r="F164" t="s">
        <v>133</v>
      </c>
      <c r="G164">
        <v>5</v>
      </c>
      <c r="H164">
        <v>4</v>
      </c>
      <c r="I164">
        <v>3</v>
      </c>
      <c r="J164">
        <v>4</v>
      </c>
      <c r="K164">
        <v>4</v>
      </c>
      <c r="L164">
        <v>5</v>
      </c>
      <c r="M164">
        <f t="shared" si="2"/>
        <v>4.1999999999999993</v>
      </c>
      <c r="R164" t="s">
        <v>26</v>
      </c>
      <c r="X164" t="s">
        <v>39</v>
      </c>
      <c r="Y164" t="s">
        <v>67</v>
      </c>
      <c r="AB164" t="s">
        <v>134</v>
      </c>
    </row>
    <row r="165" spans="1:28">
      <c r="A165">
        <v>50</v>
      </c>
      <c r="B165">
        <v>7</v>
      </c>
      <c r="C165" t="s">
        <v>53</v>
      </c>
      <c r="D165">
        <v>187</v>
      </c>
      <c r="E165">
        <v>3</v>
      </c>
      <c r="F165" t="s">
        <v>122</v>
      </c>
      <c r="G165">
        <v>4</v>
      </c>
      <c r="H165">
        <v>4</v>
      </c>
      <c r="I165">
        <v>4</v>
      </c>
      <c r="J165">
        <v>2</v>
      </c>
      <c r="K165">
        <v>3</v>
      </c>
      <c r="L165">
        <v>5</v>
      </c>
      <c r="M165">
        <f t="shared" si="2"/>
        <v>3.7</v>
      </c>
      <c r="N165" t="s">
        <v>31</v>
      </c>
      <c r="X165" t="s">
        <v>39</v>
      </c>
      <c r="Y165" t="s">
        <v>67</v>
      </c>
      <c r="AB165" t="s">
        <v>135</v>
      </c>
    </row>
    <row r="166" spans="1:28">
      <c r="A166">
        <v>51</v>
      </c>
      <c r="B166">
        <v>5</v>
      </c>
      <c r="C166" t="s">
        <v>24</v>
      </c>
      <c r="D166">
        <v>187</v>
      </c>
      <c r="E166">
        <v>3</v>
      </c>
      <c r="F166" t="s">
        <v>136</v>
      </c>
      <c r="G166">
        <v>4</v>
      </c>
      <c r="H166">
        <v>3</v>
      </c>
      <c r="I166">
        <v>4</v>
      </c>
      <c r="J166">
        <v>3</v>
      </c>
      <c r="K166">
        <v>2</v>
      </c>
      <c r="L166">
        <v>4</v>
      </c>
      <c r="M166">
        <f t="shared" si="2"/>
        <v>3.3</v>
      </c>
      <c r="R166" t="s">
        <v>26</v>
      </c>
      <c r="U166" t="s">
        <v>74</v>
      </c>
      <c r="Z166" t="s">
        <v>22</v>
      </c>
      <c r="AA166" t="s">
        <v>137</v>
      </c>
      <c r="AB166" t="s">
        <v>138</v>
      </c>
    </row>
    <row r="167" spans="1:28">
      <c r="A167">
        <v>2</v>
      </c>
      <c r="B167">
        <v>99</v>
      </c>
      <c r="C167" t="s">
        <v>17</v>
      </c>
      <c r="D167">
        <v>194</v>
      </c>
      <c r="E167">
        <v>1</v>
      </c>
      <c r="F167" t="s">
        <v>18</v>
      </c>
      <c r="G167">
        <v>4</v>
      </c>
      <c r="H167">
        <v>4</v>
      </c>
      <c r="I167">
        <v>4</v>
      </c>
      <c r="J167">
        <v>4</v>
      </c>
      <c r="K167">
        <v>4</v>
      </c>
      <c r="L167">
        <v>4</v>
      </c>
      <c r="M167">
        <f t="shared" si="2"/>
        <v>4</v>
      </c>
      <c r="P167" t="s">
        <v>19</v>
      </c>
      <c r="T167" t="s">
        <v>20</v>
      </c>
      <c r="W167" t="s">
        <v>21</v>
      </c>
      <c r="Z167" t="s">
        <v>22</v>
      </c>
      <c r="AA167" t="s">
        <v>23</v>
      </c>
    </row>
    <row r="168" spans="1:28">
      <c r="A168">
        <v>4</v>
      </c>
      <c r="B168">
        <v>2</v>
      </c>
      <c r="C168" t="s">
        <v>29</v>
      </c>
      <c r="D168">
        <v>194</v>
      </c>
      <c r="E168">
        <v>1</v>
      </c>
      <c r="F168" t="s">
        <v>30</v>
      </c>
      <c r="G168">
        <v>2</v>
      </c>
      <c r="H168">
        <v>4</v>
      </c>
      <c r="I168">
        <v>3</v>
      </c>
      <c r="J168">
        <v>5</v>
      </c>
      <c r="K168">
        <v>3</v>
      </c>
      <c r="L168">
        <v>4</v>
      </c>
      <c r="M168">
        <f t="shared" si="2"/>
        <v>3.8</v>
      </c>
      <c r="N168" t="s">
        <v>31</v>
      </c>
      <c r="O168" t="s">
        <v>32</v>
      </c>
      <c r="P168" t="s">
        <v>19</v>
      </c>
      <c r="AB168" t="s">
        <v>33</v>
      </c>
    </row>
    <row r="169" spans="1:28">
      <c r="A169">
        <v>5</v>
      </c>
      <c r="B169">
        <v>1</v>
      </c>
      <c r="C169" t="s">
        <v>34</v>
      </c>
      <c r="D169">
        <v>194</v>
      </c>
      <c r="E169">
        <v>1</v>
      </c>
      <c r="F169" t="s">
        <v>35</v>
      </c>
      <c r="G169">
        <v>3</v>
      </c>
      <c r="H169">
        <v>3</v>
      </c>
      <c r="I169">
        <v>3</v>
      </c>
      <c r="J169">
        <v>4</v>
      </c>
      <c r="K169">
        <v>2</v>
      </c>
      <c r="L169">
        <v>4</v>
      </c>
      <c r="M169">
        <f t="shared" si="2"/>
        <v>3.3</v>
      </c>
      <c r="R169" t="s">
        <v>26</v>
      </c>
      <c r="AB169" t="s">
        <v>36</v>
      </c>
    </row>
    <row r="170" spans="1:28">
      <c r="A170">
        <v>7</v>
      </c>
      <c r="B170">
        <v>19</v>
      </c>
      <c r="C170" t="s">
        <v>41</v>
      </c>
      <c r="D170">
        <v>194</v>
      </c>
      <c r="E170">
        <v>1</v>
      </c>
      <c r="F170" t="s">
        <v>35</v>
      </c>
      <c r="G170">
        <v>4</v>
      </c>
      <c r="H170">
        <v>4</v>
      </c>
      <c r="I170">
        <v>3</v>
      </c>
      <c r="J170">
        <v>4</v>
      </c>
      <c r="K170">
        <v>4</v>
      </c>
      <c r="L170">
        <v>4</v>
      </c>
      <c r="M170">
        <f t="shared" si="2"/>
        <v>3.9000000000000004</v>
      </c>
      <c r="P170" t="s">
        <v>19</v>
      </c>
      <c r="R170" t="s">
        <v>26</v>
      </c>
      <c r="AB170" t="s">
        <v>42</v>
      </c>
    </row>
    <row r="171" spans="1:28">
      <c r="A171">
        <v>12</v>
      </c>
      <c r="B171">
        <v>18</v>
      </c>
      <c r="C171" t="s">
        <v>57</v>
      </c>
      <c r="D171">
        <v>194</v>
      </c>
      <c r="E171">
        <v>1</v>
      </c>
      <c r="F171" t="s">
        <v>58</v>
      </c>
      <c r="G171">
        <v>4</v>
      </c>
      <c r="H171">
        <v>3</v>
      </c>
      <c r="I171">
        <v>4</v>
      </c>
      <c r="J171">
        <v>3</v>
      </c>
      <c r="K171">
        <v>4</v>
      </c>
      <c r="L171">
        <v>4</v>
      </c>
      <c r="M171">
        <f t="shared" si="2"/>
        <v>3.5</v>
      </c>
      <c r="P171" t="s">
        <v>19</v>
      </c>
      <c r="X171" t="s">
        <v>39</v>
      </c>
      <c r="AB171" t="s">
        <v>59</v>
      </c>
    </row>
    <row r="172" spans="1:28">
      <c r="A172">
        <v>63</v>
      </c>
      <c r="B172">
        <v>11</v>
      </c>
      <c r="C172" t="s">
        <v>94</v>
      </c>
      <c r="D172">
        <v>197</v>
      </c>
      <c r="E172">
        <v>3</v>
      </c>
      <c r="F172" t="s">
        <v>162</v>
      </c>
      <c r="G172">
        <v>5</v>
      </c>
      <c r="H172">
        <v>4</v>
      </c>
      <c r="I172">
        <v>4</v>
      </c>
      <c r="J172">
        <v>4</v>
      </c>
      <c r="K172">
        <v>5</v>
      </c>
      <c r="L172">
        <v>5</v>
      </c>
      <c r="M172">
        <f t="shared" si="2"/>
        <v>4.4000000000000004</v>
      </c>
      <c r="N172" t="s">
        <v>31</v>
      </c>
      <c r="R172" t="s">
        <v>26</v>
      </c>
      <c r="X172" t="s">
        <v>39</v>
      </c>
      <c r="AB172" t="s">
        <v>163</v>
      </c>
    </row>
    <row r="173" spans="1:28">
      <c r="A173">
        <v>64</v>
      </c>
      <c r="B173">
        <v>5</v>
      </c>
      <c r="C173" t="s">
        <v>24</v>
      </c>
      <c r="D173">
        <v>197</v>
      </c>
      <c r="E173">
        <v>3</v>
      </c>
      <c r="F173" t="s">
        <v>164</v>
      </c>
      <c r="G173">
        <v>4</v>
      </c>
      <c r="H173">
        <v>3</v>
      </c>
      <c r="I173">
        <v>3</v>
      </c>
      <c r="J173">
        <v>2</v>
      </c>
      <c r="K173">
        <v>3</v>
      </c>
      <c r="L173">
        <v>4</v>
      </c>
      <c r="M173">
        <f t="shared" si="2"/>
        <v>3.0999999999999996</v>
      </c>
      <c r="O173" t="s">
        <v>32</v>
      </c>
      <c r="Q173" t="s">
        <v>49</v>
      </c>
      <c r="Z173" t="s">
        <v>22</v>
      </c>
      <c r="AA173" t="s">
        <v>165</v>
      </c>
      <c r="AB173" t="s">
        <v>166</v>
      </c>
    </row>
    <row r="174" spans="1:28">
      <c r="A174">
        <v>65</v>
      </c>
      <c r="B174">
        <v>8</v>
      </c>
      <c r="C174" t="s">
        <v>43</v>
      </c>
      <c r="D174">
        <v>197</v>
      </c>
      <c r="E174">
        <v>3</v>
      </c>
      <c r="F174" t="s">
        <v>162</v>
      </c>
      <c r="G174">
        <v>5</v>
      </c>
      <c r="H174">
        <v>3</v>
      </c>
      <c r="I174">
        <v>3</v>
      </c>
      <c r="J174">
        <v>4</v>
      </c>
      <c r="K174">
        <v>5</v>
      </c>
      <c r="L174">
        <v>4</v>
      </c>
      <c r="M174">
        <f t="shared" si="2"/>
        <v>3.8</v>
      </c>
      <c r="R174" t="s">
        <v>26</v>
      </c>
      <c r="X174" t="s">
        <v>39</v>
      </c>
      <c r="AB174" t="s">
        <v>167</v>
      </c>
    </row>
    <row r="175" spans="1:28">
      <c r="A175">
        <v>66</v>
      </c>
      <c r="B175">
        <v>7</v>
      </c>
      <c r="C175" t="s">
        <v>53</v>
      </c>
      <c r="D175">
        <v>197</v>
      </c>
      <c r="E175">
        <v>3</v>
      </c>
      <c r="F175" t="s">
        <v>168</v>
      </c>
      <c r="G175">
        <v>4</v>
      </c>
      <c r="H175">
        <v>3</v>
      </c>
      <c r="I175">
        <v>4</v>
      </c>
      <c r="J175">
        <v>4</v>
      </c>
      <c r="K175">
        <v>3</v>
      </c>
      <c r="L175">
        <v>4</v>
      </c>
      <c r="M175">
        <f t="shared" si="2"/>
        <v>3.5999999999999996</v>
      </c>
      <c r="N175" t="s">
        <v>31</v>
      </c>
      <c r="R175" t="s">
        <v>26</v>
      </c>
      <c r="AB175" t="s">
        <v>169</v>
      </c>
    </row>
    <row r="176" spans="1:28">
      <c r="A176">
        <v>69</v>
      </c>
      <c r="B176">
        <v>10</v>
      </c>
      <c r="C176" t="s">
        <v>37</v>
      </c>
      <c r="D176">
        <v>197</v>
      </c>
      <c r="E176">
        <v>3</v>
      </c>
      <c r="F176" t="s">
        <v>162</v>
      </c>
      <c r="G176">
        <v>5</v>
      </c>
      <c r="H176">
        <v>4</v>
      </c>
      <c r="I176">
        <v>5</v>
      </c>
      <c r="J176">
        <v>5</v>
      </c>
      <c r="K176">
        <v>4</v>
      </c>
      <c r="L176">
        <v>5</v>
      </c>
      <c r="M176">
        <f t="shared" si="2"/>
        <v>4.5999999999999996</v>
      </c>
      <c r="R176" t="s">
        <v>26</v>
      </c>
      <c r="X176" t="s">
        <v>39</v>
      </c>
      <c r="AB176" t="s">
        <v>174</v>
      </c>
    </row>
    <row r="177" spans="1:28">
      <c r="A177">
        <v>184</v>
      </c>
      <c r="B177">
        <v>21</v>
      </c>
      <c r="C177" t="s">
        <v>63</v>
      </c>
      <c r="D177">
        <v>217</v>
      </c>
      <c r="E177">
        <v>6</v>
      </c>
      <c r="F177" t="s">
        <v>377</v>
      </c>
      <c r="G177">
        <v>4</v>
      </c>
      <c r="H177">
        <v>3</v>
      </c>
      <c r="I177">
        <v>3</v>
      </c>
      <c r="J177">
        <v>4</v>
      </c>
      <c r="K177">
        <v>3</v>
      </c>
      <c r="L177">
        <v>3</v>
      </c>
      <c r="M177">
        <f t="shared" si="2"/>
        <v>3.3000000000000003</v>
      </c>
      <c r="N177" t="s">
        <v>31</v>
      </c>
      <c r="R177" t="s">
        <v>26</v>
      </c>
      <c r="U177" t="s">
        <v>74</v>
      </c>
      <c r="AB177" t="s">
        <v>378</v>
      </c>
    </row>
    <row r="178" spans="1:28">
      <c r="A178">
        <v>185</v>
      </c>
      <c r="B178">
        <v>23</v>
      </c>
      <c r="C178" t="s">
        <v>348</v>
      </c>
      <c r="D178">
        <v>217</v>
      </c>
      <c r="E178">
        <v>6</v>
      </c>
      <c r="F178" t="s">
        <v>379</v>
      </c>
      <c r="G178">
        <v>2</v>
      </c>
      <c r="H178">
        <v>2</v>
      </c>
      <c r="I178">
        <v>3</v>
      </c>
      <c r="J178">
        <v>3</v>
      </c>
      <c r="K178">
        <v>2</v>
      </c>
      <c r="L178">
        <v>2</v>
      </c>
      <c r="M178">
        <f t="shared" si="2"/>
        <v>2.3000000000000003</v>
      </c>
      <c r="N178" t="s">
        <v>31</v>
      </c>
      <c r="P178" t="s">
        <v>19</v>
      </c>
      <c r="R178" t="s">
        <v>26</v>
      </c>
      <c r="AB178" t="s">
        <v>380</v>
      </c>
    </row>
    <row r="179" spans="1:28">
      <c r="A179">
        <v>187</v>
      </c>
      <c r="B179">
        <v>9</v>
      </c>
      <c r="C179" t="s">
        <v>69</v>
      </c>
      <c r="D179">
        <v>217</v>
      </c>
      <c r="E179">
        <v>6</v>
      </c>
      <c r="F179" t="s">
        <v>379</v>
      </c>
      <c r="G179">
        <v>3</v>
      </c>
      <c r="H179">
        <v>4</v>
      </c>
      <c r="I179">
        <v>3</v>
      </c>
      <c r="J179">
        <v>3</v>
      </c>
      <c r="K179">
        <v>3</v>
      </c>
      <c r="L179">
        <v>2</v>
      </c>
      <c r="M179">
        <f t="shared" si="2"/>
        <v>3.1</v>
      </c>
      <c r="Y179" t="s">
        <v>67</v>
      </c>
      <c r="AB179" t="s">
        <v>382</v>
      </c>
    </row>
    <row r="180" spans="1:28">
      <c r="A180">
        <v>188</v>
      </c>
      <c r="B180">
        <v>20</v>
      </c>
      <c r="C180" t="s">
        <v>336</v>
      </c>
      <c r="D180">
        <v>217</v>
      </c>
      <c r="E180">
        <v>6</v>
      </c>
      <c r="F180" t="s">
        <v>383</v>
      </c>
      <c r="G180">
        <v>2</v>
      </c>
      <c r="H180">
        <v>3</v>
      </c>
      <c r="I180">
        <v>3</v>
      </c>
      <c r="J180">
        <v>4</v>
      </c>
      <c r="K180">
        <v>3</v>
      </c>
      <c r="L180">
        <v>2</v>
      </c>
      <c r="M180">
        <f t="shared" si="2"/>
        <v>2.9</v>
      </c>
      <c r="X180" t="s">
        <v>39</v>
      </c>
      <c r="Z180" t="s">
        <v>22</v>
      </c>
      <c r="AA180" t="s">
        <v>384</v>
      </c>
      <c r="AB180" t="s">
        <v>385</v>
      </c>
    </row>
    <row r="181" spans="1:28">
      <c r="A181">
        <v>189</v>
      </c>
      <c r="B181">
        <v>22</v>
      </c>
      <c r="C181" t="s">
        <v>309</v>
      </c>
      <c r="D181">
        <v>217</v>
      </c>
      <c r="E181">
        <v>6</v>
      </c>
      <c r="F181" t="s">
        <v>386</v>
      </c>
      <c r="G181">
        <v>4</v>
      </c>
      <c r="H181">
        <v>4</v>
      </c>
      <c r="I181">
        <v>4</v>
      </c>
      <c r="J181">
        <v>4</v>
      </c>
      <c r="K181">
        <v>3</v>
      </c>
      <c r="L181">
        <v>3</v>
      </c>
      <c r="M181">
        <f t="shared" si="2"/>
        <v>3.6999999999999997</v>
      </c>
      <c r="W181" t="s">
        <v>21</v>
      </c>
      <c r="Z181" t="s">
        <v>22</v>
      </c>
      <c r="AA181" t="s">
        <v>387</v>
      </c>
      <c r="AB181" t="s">
        <v>388</v>
      </c>
    </row>
    <row r="182" spans="1:28">
      <c r="A182">
        <v>62</v>
      </c>
      <c r="B182">
        <v>13</v>
      </c>
      <c r="C182" t="s">
        <v>65</v>
      </c>
      <c r="D182">
        <v>226</v>
      </c>
      <c r="E182">
        <v>4</v>
      </c>
      <c r="F182" t="s">
        <v>160</v>
      </c>
      <c r="G182">
        <v>1</v>
      </c>
      <c r="H182">
        <v>1</v>
      </c>
      <c r="I182">
        <v>1</v>
      </c>
      <c r="J182">
        <v>3</v>
      </c>
      <c r="K182">
        <v>3</v>
      </c>
      <c r="L182">
        <v>1</v>
      </c>
      <c r="M182">
        <f t="shared" si="2"/>
        <v>1.6</v>
      </c>
      <c r="N182" t="s">
        <v>31</v>
      </c>
      <c r="P182" t="s">
        <v>19</v>
      </c>
      <c r="Y182" t="s">
        <v>67</v>
      </c>
      <c r="AB182" t="s">
        <v>161</v>
      </c>
    </row>
    <row r="183" spans="1:28">
      <c r="A183">
        <v>67</v>
      </c>
      <c r="B183">
        <v>17</v>
      </c>
      <c r="C183" t="s">
        <v>82</v>
      </c>
      <c r="D183">
        <v>226</v>
      </c>
      <c r="E183">
        <v>4</v>
      </c>
      <c r="F183" t="s">
        <v>170</v>
      </c>
      <c r="G183">
        <v>2</v>
      </c>
      <c r="H183">
        <v>2</v>
      </c>
      <c r="I183">
        <v>2</v>
      </c>
      <c r="J183">
        <v>3</v>
      </c>
      <c r="K183">
        <v>2</v>
      </c>
      <c r="L183">
        <v>2</v>
      </c>
      <c r="M183">
        <f t="shared" si="2"/>
        <v>2.2000000000000002</v>
      </c>
      <c r="N183" t="s">
        <v>31</v>
      </c>
      <c r="P183" t="s">
        <v>19</v>
      </c>
      <c r="Q183" t="s">
        <v>49</v>
      </c>
      <c r="R183" t="s">
        <v>26</v>
      </c>
      <c r="X183" t="s">
        <v>39</v>
      </c>
      <c r="AB183" t="s">
        <v>171</v>
      </c>
    </row>
    <row r="184" spans="1:28">
      <c r="A184">
        <v>70</v>
      </c>
      <c r="B184">
        <v>12</v>
      </c>
      <c r="C184" t="s">
        <v>72</v>
      </c>
      <c r="D184">
        <v>226</v>
      </c>
      <c r="E184">
        <v>4</v>
      </c>
      <c r="F184" t="s">
        <v>170</v>
      </c>
      <c r="G184">
        <v>4</v>
      </c>
      <c r="H184">
        <v>3</v>
      </c>
      <c r="I184">
        <v>3</v>
      </c>
      <c r="J184">
        <v>3</v>
      </c>
      <c r="K184">
        <v>3</v>
      </c>
      <c r="L184">
        <v>3</v>
      </c>
      <c r="M184">
        <f t="shared" si="2"/>
        <v>3.1</v>
      </c>
      <c r="Z184" t="s">
        <v>22</v>
      </c>
      <c r="AA184" t="s">
        <v>175</v>
      </c>
      <c r="AB184" t="s">
        <v>176</v>
      </c>
    </row>
    <row r="185" spans="1:28">
      <c r="A185">
        <v>71</v>
      </c>
      <c r="B185">
        <v>15</v>
      </c>
      <c r="C185" t="s">
        <v>77</v>
      </c>
      <c r="D185">
        <v>226</v>
      </c>
      <c r="E185">
        <v>4</v>
      </c>
      <c r="F185" t="s">
        <v>177</v>
      </c>
      <c r="G185">
        <v>3</v>
      </c>
      <c r="H185">
        <v>2</v>
      </c>
      <c r="I185">
        <v>3</v>
      </c>
      <c r="J185">
        <v>4</v>
      </c>
      <c r="K185">
        <v>4</v>
      </c>
      <c r="L185">
        <v>2</v>
      </c>
      <c r="M185">
        <f t="shared" si="2"/>
        <v>2.8</v>
      </c>
      <c r="N185" t="s">
        <v>31</v>
      </c>
      <c r="R185" t="s">
        <v>26</v>
      </c>
      <c r="U185" t="s">
        <v>74</v>
      </c>
      <c r="X185" t="s">
        <v>39</v>
      </c>
      <c r="AB185" t="s">
        <v>178</v>
      </c>
    </row>
    <row r="186" spans="1:28">
      <c r="A186">
        <v>72</v>
      </c>
      <c r="B186">
        <v>14</v>
      </c>
      <c r="C186" t="s">
        <v>79</v>
      </c>
      <c r="D186">
        <v>226</v>
      </c>
      <c r="E186">
        <v>4</v>
      </c>
      <c r="F186" t="s">
        <v>160</v>
      </c>
      <c r="G186">
        <v>4</v>
      </c>
      <c r="H186">
        <v>4</v>
      </c>
      <c r="I186">
        <v>4</v>
      </c>
      <c r="J186">
        <v>4</v>
      </c>
      <c r="K186">
        <v>3</v>
      </c>
      <c r="L186">
        <v>3</v>
      </c>
      <c r="M186">
        <f t="shared" si="2"/>
        <v>3.6999999999999997</v>
      </c>
      <c r="O186" t="s">
        <v>32</v>
      </c>
      <c r="R186" t="s">
        <v>26</v>
      </c>
      <c r="X186" t="s">
        <v>39</v>
      </c>
      <c r="AB186" t="s">
        <v>179</v>
      </c>
    </row>
    <row r="187" spans="1:28">
      <c r="A187">
        <v>123</v>
      </c>
      <c r="B187">
        <v>8</v>
      </c>
      <c r="C187" t="s">
        <v>43</v>
      </c>
      <c r="D187">
        <v>311</v>
      </c>
      <c r="E187">
        <v>3</v>
      </c>
      <c r="F187" t="s">
        <v>265</v>
      </c>
      <c r="G187">
        <v>4</v>
      </c>
      <c r="H187">
        <v>3</v>
      </c>
      <c r="I187">
        <v>3</v>
      </c>
      <c r="J187">
        <v>4</v>
      </c>
      <c r="K187">
        <v>3</v>
      </c>
      <c r="L187">
        <v>3</v>
      </c>
      <c r="M187">
        <f t="shared" si="2"/>
        <v>3.3000000000000003</v>
      </c>
      <c r="P187" t="s">
        <v>19</v>
      </c>
      <c r="R187" t="s">
        <v>26</v>
      </c>
      <c r="X187" t="s">
        <v>39</v>
      </c>
      <c r="AB187" t="s">
        <v>266</v>
      </c>
    </row>
    <row r="188" spans="1:28">
      <c r="A188">
        <v>124</v>
      </c>
      <c r="B188">
        <v>11</v>
      </c>
      <c r="C188" t="s">
        <v>94</v>
      </c>
      <c r="D188">
        <v>311</v>
      </c>
      <c r="E188">
        <v>3</v>
      </c>
      <c r="F188" t="s">
        <v>267</v>
      </c>
      <c r="G188">
        <v>2</v>
      </c>
      <c r="H188">
        <v>2</v>
      </c>
      <c r="I188">
        <v>2</v>
      </c>
      <c r="J188">
        <v>2</v>
      </c>
      <c r="K188">
        <v>2</v>
      </c>
      <c r="L188">
        <v>2</v>
      </c>
      <c r="M188">
        <f t="shared" si="2"/>
        <v>2</v>
      </c>
      <c r="N188" t="s">
        <v>31</v>
      </c>
      <c r="P188" t="s">
        <v>19</v>
      </c>
      <c r="X188" t="s">
        <v>39</v>
      </c>
      <c r="AB188" t="s">
        <v>268</v>
      </c>
    </row>
    <row r="189" spans="1:28">
      <c r="A189">
        <v>125</v>
      </c>
      <c r="B189">
        <v>10</v>
      </c>
      <c r="C189" t="s">
        <v>37</v>
      </c>
      <c r="D189">
        <v>311</v>
      </c>
      <c r="E189">
        <v>3</v>
      </c>
      <c r="F189" t="s">
        <v>269</v>
      </c>
      <c r="G189">
        <v>2</v>
      </c>
      <c r="H189">
        <v>2</v>
      </c>
      <c r="I189">
        <v>1</v>
      </c>
      <c r="J189">
        <v>1</v>
      </c>
      <c r="K189">
        <v>2</v>
      </c>
      <c r="L189">
        <v>1</v>
      </c>
      <c r="M189">
        <f t="shared" si="2"/>
        <v>1.5</v>
      </c>
      <c r="X189" t="s">
        <v>39</v>
      </c>
      <c r="AB189" t="s">
        <v>270</v>
      </c>
    </row>
    <row r="190" spans="1:28">
      <c r="A190">
        <v>126</v>
      </c>
      <c r="B190">
        <v>7</v>
      </c>
      <c r="C190" t="s">
        <v>53</v>
      </c>
      <c r="D190">
        <v>311</v>
      </c>
      <c r="E190">
        <v>3</v>
      </c>
      <c r="F190" t="s">
        <v>271</v>
      </c>
      <c r="G190">
        <v>3</v>
      </c>
      <c r="H190">
        <v>2</v>
      </c>
      <c r="I190">
        <v>2</v>
      </c>
      <c r="J190">
        <v>3</v>
      </c>
      <c r="K190">
        <v>3</v>
      </c>
      <c r="L190">
        <v>2</v>
      </c>
      <c r="M190">
        <f t="shared" si="2"/>
        <v>2.4</v>
      </c>
      <c r="R190" t="s">
        <v>26</v>
      </c>
      <c r="X190" t="s">
        <v>39</v>
      </c>
      <c r="AB190" t="s">
        <v>272</v>
      </c>
    </row>
    <row r="191" spans="1:28">
      <c r="A191">
        <v>127</v>
      </c>
      <c r="B191">
        <v>5</v>
      </c>
      <c r="C191" t="s">
        <v>24</v>
      </c>
      <c r="D191">
        <v>311</v>
      </c>
      <c r="E191">
        <v>3</v>
      </c>
      <c r="F191" t="s">
        <v>273</v>
      </c>
      <c r="G191">
        <v>3</v>
      </c>
      <c r="H191">
        <v>1</v>
      </c>
      <c r="I191">
        <v>1</v>
      </c>
      <c r="J191">
        <v>1</v>
      </c>
      <c r="K191">
        <v>2</v>
      </c>
      <c r="L191">
        <v>1</v>
      </c>
      <c r="M191">
        <f t="shared" si="2"/>
        <v>1.3</v>
      </c>
      <c r="N191" t="s">
        <v>31</v>
      </c>
      <c r="R191" t="s">
        <v>26</v>
      </c>
      <c r="AB191" t="s">
        <v>274</v>
      </c>
    </row>
    <row r="192" spans="1:28">
      <c r="A192">
        <v>211</v>
      </c>
      <c r="B192">
        <v>2</v>
      </c>
      <c r="C192" t="s">
        <v>29</v>
      </c>
      <c r="D192">
        <v>312</v>
      </c>
      <c r="E192">
        <v>5</v>
      </c>
      <c r="F192" t="s">
        <v>425</v>
      </c>
      <c r="G192">
        <v>4</v>
      </c>
      <c r="H192">
        <v>5</v>
      </c>
      <c r="I192">
        <v>4</v>
      </c>
      <c r="J192">
        <v>4</v>
      </c>
      <c r="K192">
        <v>4</v>
      </c>
      <c r="L192">
        <v>4</v>
      </c>
      <c r="M192">
        <f t="shared" si="2"/>
        <v>4.3</v>
      </c>
      <c r="P192" t="s">
        <v>19</v>
      </c>
    </row>
    <row r="193" spans="1:28">
      <c r="A193">
        <v>216</v>
      </c>
      <c r="B193">
        <v>17</v>
      </c>
      <c r="C193" t="s">
        <v>317</v>
      </c>
      <c r="D193">
        <v>312</v>
      </c>
      <c r="E193">
        <v>5</v>
      </c>
      <c r="F193" t="s">
        <v>434</v>
      </c>
      <c r="G193">
        <v>4</v>
      </c>
      <c r="H193">
        <v>4</v>
      </c>
      <c r="I193">
        <v>4</v>
      </c>
      <c r="J193">
        <v>4</v>
      </c>
      <c r="K193">
        <v>3</v>
      </c>
      <c r="L193">
        <v>4</v>
      </c>
      <c r="M193">
        <f t="shared" si="2"/>
        <v>3.8999999999999995</v>
      </c>
      <c r="P193" t="s">
        <v>19</v>
      </c>
      <c r="Q193" t="s">
        <v>49</v>
      </c>
    </row>
    <row r="194" spans="1:28">
      <c r="A194">
        <v>218</v>
      </c>
      <c r="B194">
        <v>18</v>
      </c>
      <c r="C194" t="s">
        <v>57</v>
      </c>
      <c r="D194">
        <v>312</v>
      </c>
      <c r="E194">
        <v>5</v>
      </c>
      <c r="F194" t="s">
        <v>437</v>
      </c>
      <c r="G194">
        <v>4</v>
      </c>
      <c r="H194">
        <v>4</v>
      </c>
      <c r="I194">
        <v>4</v>
      </c>
      <c r="J194">
        <v>4</v>
      </c>
      <c r="K194">
        <v>4</v>
      </c>
      <c r="L194">
        <v>4</v>
      </c>
      <c r="M194">
        <f t="shared" si="2"/>
        <v>4</v>
      </c>
      <c r="P194" t="s">
        <v>19</v>
      </c>
      <c r="R194" t="s">
        <v>26</v>
      </c>
      <c r="V194" t="s">
        <v>75</v>
      </c>
      <c r="AB194" t="s">
        <v>438</v>
      </c>
    </row>
    <row r="195" spans="1:28">
      <c r="A195">
        <v>219</v>
      </c>
      <c r="B195">
        <v>19</v>
      </c>
      <c r="C195" t="s">
        <v>439</v>
      </c>
      <c r="D195">
        <v>312</v>
      </c>
      <c r="E195">
        <v>5</v>
      </c>
      <c r="F195" t="s">
        <v>440</v>
      </c>
      <c r="G195">
        <v>4</v>
      </c>
      <c r="H195">
        <v>4</v>
      </c>
      <c r="I195">
        <v>3</v>
      </c>
      <c r="J195">
        <v>4</v>
      </c>
      <c r="K195">
        <v>4</v>
      </c>
      <c r="L195">
        <v>4</v>
      </c>
      <c r="M195">
        <f t="shared" ref="M195:M241" si="3">G195*G$1+H195*H$1+I195*I$1+J195*J$1+K195*K$1+L195*L$1</f>
        <v>3.9000000000000004</v>
      </c>
      <c r="N195" t="s">
        <v>31</v>
      </c>
      <c r="U195" t="s">
        <v>74</v>
      </c>
      <c r="X195" t="s">
        <v>39</v>
      </c>
      <c r="AB195" t="s">
        <v>441</v>
      </c>
    </row>
    <row r="196" spans="1:28">
      <c r="A196">
        <v>223</v>
      </c>
      <c r="B196">
        <v>1</v>
      </c>
      <c r="C196" t="s">
        <v>319</v>
      </c>
      <c r="D196">
        <v>312</v>
      </c>
      <c r="E196">
        <v>5</v>
      </c>
      <c r="F196" t="s">
        <v>434</v>
      </c>
      <c r="G196">
        <v>5</v>
      </c>
      <c r="H196">
        <v>4</v>
      </c>
      <c r="I196">
        <v>5</v>
      </c>
      <c r="J196">
        <v>4</v>
      </c>
      <c r="K196">
        <v>3</v>
      </c>
      <c r="L196">
        <v>4</v>
      </c>
      <c r="M196">
        <f t="shared" si="3"/>
        <v>4.0999999999999996</v>
      </c>
      <c r="P196" t="s">
        <v>19</v>
      </c>
      <c r="AB196" t="s">
        <v>446</v>
      </c>
    </row>
    <row r="197" spans="1:28">
      <c r="A197">
        <v>22</v>
      </c>
      <c r="B197">
        <v>18</v>
      </c>
      <c r="C197" t="s">
        <v>57</v>
      </c>
      <c r="D197">
        <v>316</v>
      </c>
      <c r="E197">
        <v>1</v>
      </c>
      <c r="F197" t="s">
        <v>84</v>
      </c>
      <c r="G197">
        <v>3</v>
      </c>
      <c r="H197">
        <v>3</v>
      </c>
      <c r="I197">
        <v>3</v>
      </c>
      <c r="J197">
        <v>3</v>
      </c>
      <c r="K197">
        <v>2</v>
      </c>
      <c r="L197">
        <v>3</v>
      </c>
      <c r="M197">
        <f t="shared" si="3"/>
        <v>2.9000000000000004</v>
      </c>
      <c r="P197" t="s">
        <v>19</v>
      </c>
      <c r="Q197" t="s">
        <v>49</v>
      </c>
      <c r="AB197" t="s">
        <v>85</v>
      </c>
    </row>
    <row r="198" spans="1:28">
      <c r="A198">
        <v>26</v>
      </c>
      <c r="B198">
        <v>19</v>
      </c>
      <c r="C198" t="s">
        <v>41</v>
      </c>
      <c r="D198">
        <v>316</v>
      </c>
      <c r="E198">
        <v>1</v>
      </c>
      <c r="F198" t="s">
        <v>91</v>
      </c>
      <c r="G198">
        <v>4</v>
      </c>
      <c r="H198">
        <v>5</v>
      </c>
      <c r="I198">
        <v>4</v>
      </c>
      <c r="J198">
        <v>5</v>
      </c>
      <c r="K198">
        <v>5</v>
      </c>
      <c r="L198">
        <v>5</v>
      </c>
      <c r="M198">
        <f t="shared" si="3"/>
        <v>4.8</v>
      </c>
      <c r="P198" t="s">
        <v>19</v>
      </c>
      <c r="R198" t="s">
        <v>26</v>
      </c>
      <c r="X198" t="s">
        <v>39</v>
      </c>
      <c r="AB198" t="s">
        <v>92</v>
      </c>
    </row>
    <row r="199" spans="1:28">
      <c r="A199">
        <v>31</v>
      </c>
      <c r="B199">
        <v>99</v>
      </c>
      <c r="C199" t="s">
        <v>17</v>
      </c>
      <c r="D199">
        <v>316</v>
      </c>
      <c r="E199">
        <v>1</v>
      </c>
      <c r="F199" t="s">
        <v>99</v>
      </c>
      <c r="G199">
        <v>3</v>
      </c>
      <c r="H199">
        <v>4</v>
      </c>
      <c r="I199">
        <v>4</v>
      </c>
      <c r="J199">
        <v>3</v>
      </c>
      <c r="K199">
        <v>5</v>
      </c>
      <c r="L199">
        <v>5</v>
      </c>
      <c r="M199">
        <f t="shared" si="3"/>
        <v>4</v>
      </c>
      <c r="R199" t="s">
        <v>26</v>
      </c>
      <c r="X199" t="s">
        <v>39</v>
      </c>
      <c r="Z199" t="s">
        <v>22</v>
      </c>
      <c r="AA199" t="s">
        <v>23</v>
      </c>
      <c r="AB199" t="s">
        <v>100</v>
      </c>
    </row>
    <row r="200" spans="1:28">
      <c r="A200">
        <v>36</v>
      </c>
      <c r="B200">
        <v>1</v>
      </c>
      <c r="C200" t="s">
        <v>34</v>
      </c>
      <c r="D200">
        <v>316</v>
      </c>
      <c r="E200">
        <v>1</v>
      </c>
      <c r="F200" t="s">
        <v>109</v>
      </c>
      <c r="G200">
        <v>2</v>
      </c>
      <c r="H200">
        <v>1</v>
      </c>
      <c r="I200">
        <v>1</v>
      </c>
      <c r="J200">
        <v>1</v>
      </c>
      <c r="K200">
        <v>4</v>
      </c>
      <c r="L200">
        <v>1</v>
      </c>
      <c r="M200">
        <f t="shared" si="3"/>
        <v>1.4000000000000001</v>
      </c>
      <c r="P200" t="s">
        <v>19</v>
      </c>
      <c r="AB200" t="s">
        <v>110</v>
      </c>
    </row>
    <row r="201" spans="1:28">
      <c r="A201">
        <v>38</v>
      </c>
      <c r="B201">
        <v>2</v>
      </c>
      <c r="C201" t="s">
        <v>29</v>
      </c>
      <c r="D201">
        <v>316</v>
      </c>
      <c r="E201">
        <v>1</v>
      </c>
      <c r="F201" t="s">
        <v>109</v>
      </c>
      <c r="G201">
        <v>3</v>
      </c>
      <c r="H201">
        <v>5</v>
      </c>
      <c r="I201">
        <v>5</v>
      </c>
      <c r="J201">
        <v>4</v>
      </c>
      <c r="K201">
        <v>5</v>
      </c>
      <c r="L201">
        <v>1</v>
      </c>
      <c r="M201">
        <f t="shared" si="3"/>
        <v>3.8</v>
      </c>
      <c r="N201" t="s">
        <v>31</v>
      </c>
      <c r="P201" t="s">
        <v>19</v>
      </c>
      <c r="R201" t="s">
        <v>26</v>
      </c>
      <c r="T201" t="s">
        <v>20</v>
      </c>
      <c r="U201" t="s">
        <v>74</v>
      </c>
      <c r="X201" t="s">
        <v>39</v>
      </c>
      <c r="AB201" t="s">
        <v>113</v>
      </c>
    </row>
    <row r="202" spans="1:28">
      <c r="A202">
        <v>134</v>
      </c>
      <c r="B202">
        <v>2</v>
      </c>
      <c r="C202" t="s">
        <v>29</v>
      </c>
      <c r="D202">
        <v>375</v>
      </c>
      <c r="E202">
        <v>1</v>
      </c>
      <c r="F202" t="s">
        <v>285</v>
      </c>
      <c r="G202">
        <v>4</v>
      </c>
      <c r="H202">
        <v>2</v>
      </c>
      <c r="I202">
        <v>1</v>
      </c>
      <c r="J202">
        <v>5</v>
      </c>
      <c r="K202">
        <v>4</v>
      </c>
      <c r="L202">
        <v>2</v>
      </c>
      <c r="M202">
        <f t="shared" si="3"/>
        <v>2.9</v>
      </c>
      <c r="P202" t="s">
        <v>19</v>
      </c>
    </row>
    <row r="203" spans="1:28">
      <c r="A203">
        <v>139</v>
      </c>
      <c r="B203">
        <v>19</v>
      </c>
      <c r="C203" t="s">
        <v>41</v>
      </c>
      <c r="D203">
        <v>375</v>
      </c>
      <c r="E203">
        <v>1</v>
      </c>
      <c r="F203" t="s">
        <v>291</v>
      </c>
      <c r="G203">
        <v>4</v>
      </c>
      <c r="H203">
        <v>4</v>
      </c>
      <c r="I203">
        <v>4</v>
      </c>
      <c r="J203">
        <v>5</v>
      </c>
      <c r="K203">
        <v>4</v>
      </c>
      <c r="L203">
        <v>4</v>
      </c>
      <c r="M203">
        <f t="shared" si="3"/>
        <v>4.2</v>
      </c>
      <c r="Q203" t="s">
        <v>49</v>
      </c>
      <c r="R203" t="s">
        <v>26</v>
      </c>
      <c r="X203" t="s">
        <v>39</v>
      </c>
      <c r="AB203" t="s">
        <v>292</v>
      </c>
    </row>
    <row r="204" spans="1:28">
      <c r="A204">
        <v>142</v>
      </c>
      <c r="B204">
        <v>99</v>
      </c>
      <c r="C204" t="s">
        <v>17</v>
      </c>
      <c r="D204">
        <v>375</v>
      </c>
      <c r="E204">
        <v>1</v>
      </c>
      <c r="F204" t="s">
        <v>295</v>
      </c>
      <c r="G204">
        <v>4</v>
      </c>
      <c r="H204">
        <v>3</v>
      </c>
      <c r="I204">
        <v>4</v>
      </c>
      <c r="J204">
        <v>2</v>
      </c>
      <c r="K204">
        <v>3</v>
      </c>
      <c r="L204">
        <v>3</v>
      </c>
      <c r="M204">
        <f t="shared" si="3"/>
        <v>2.9999999999999996</v>
      </c>
      <c r="P204" t="s">
        <v>19</v>
      </c>
      <c r="R204" t="s">
        <v>26</v>
      </c>
      <c r="X204" t="s">
        <v>39</v>
      </c>
      <c r="AB204" t="s">
        <v>296</v>
      </c>
    </row>
    <row r="205" spans="1:28">
      <c r="A205">
        <v>147</v>
      </c>
      <c r="B205">
        <v>18</v>
      </c>
      <c r="C205" t="s">
        <v>57</v>
      </c>
      <c r="D205">
        <v>375</v>
      </c>
      <c r="E205">
        <v>1</v>
      </c>
      <c r="F205" t="s">
        <v>305</v>
      </c>
      <c r="G205">
        <v>4</v>
      </c>
      <c r="H205">
        <v>4</v>
      </c>
      <c r="I205">
        <v>5</v>
      </c>
      <c r="J205">
        <v>4</v>
      </c>
      <c r="K205">
        <v>4</v>
      </c>
      <c r="L205">
        <v>4</v>
      </c>
      <c r="M205">
        <f t="shared" si="3"/>
        <v>4.1000000000000005</v>
      </c>
      <c r="P205" t="s">
        <v>19</v>
      </c>
      <c r="X205" t="s">
        <v>39</v>
      </c>
      <c r="AB205" t="s">
        <v>306</v>
      </c>
    </row>
    <row r="206" spans="1:28">
      <c r="A206">
        <v>148</v>
      </c>
      <c r="B206">
        <v>1</v>
      </c>
      <c r="C206" t="s">
        <v>34</v>
      </c>
      <c r="D206">
        <v>375</v>
      </c>
      <c r="E206">
        <v>1</v>
      </c>
      <c r="F206" t="s">
        <v>307</v>
      </c>
      <c r="G206">
        <v>3</v>
      </c>
      <c r="H206">
        <v>2</v>
      </c>
      <c r="I206">
        <v>4</v>
      </c>
      <c r="J206">
        <v>4</v>
      </c>
      <c r="K206">
        <v>3</v>
      </c>
      <c r="L206">
        <v>3</v>
      </c>
      <c r="M206">
        <f t="shared" si="3"/>
        <v>3.0000000000000004</v>
      </c>
      <c r="P206" t="s">
        <v>19</v>
      </c>
      <c r="AB206" t="s">
        <v>308</v>
      </c>
    </row>
    <row r="207" spans="1:28">
      <c r="A207">
        <v>160</v>
      </c>
      <c r="B207">
        <v>27</v>
      </c>
      <c r="C207" t="s">
        <v>333</v>
      </c>
      <c r="D207">
        <v>378</v>
      </c>
      <c r="E207">
        <v>8</v>
      </c>
      <c r="F207" t="s">
        <v>334</v>
      </c>
      <c r="G207">
        <v>4</v>
      </c>
      <c r="H207">
        <v>3</v>
      </c>
      <c r="I207">
        <v>4</v>
      </c>
      <c r="J207">
        <v>4</v>
      </c>
      <c r="K207">
        <v>3</v>
      </c>
      <c r="L207">
        <v>4</v>
      </c>
      <c r="M207">
        <f t="shared" si="3"/>
        <v>3.5999999999999996</v>
      </c>
      <c r="O207" t="s">
        <v>32</v>
      </c>
      <c r="R207" t="s">
        <v>26</v>
      </c>
      <c r="AB207" t="s">
        <v>335</v>
      </c>
    </row>
    <row r="208" spans="1:28">
      <c r="A208">
        <v>162</v>
      </c>
      <c r="B208">
        <v>28</v>
      </c>
      <c r="C208" t="s">
        <v>339</v>
      </c>
      <c r="D208">
        <v>378</v>
      </c>
      <c r="E208">
        <v>8</v>
      </c>
      <c r="F208" t="s">
        <v>340</v>
      </c>
      <c r="G208">
        <v>4</v>
      </c>
      <c r="H208">
        <v>4</v>
      </c>
      <c r="I208">
        <v>5</v>
      </c>
      <c r="J208">
        <v>5</v>
      </c>
      <c r="K208">
        <v>4</v>
      </c>
      <c r="L208">
        <v>4</v>
      </c>
      <c r="M208">
        <f t="shared" si="3"/>
        <v>4.3</v>
      </c>
      <c r="N208" t="s">
        <v>31</v>
      </c>
      <c r="O208" t="s">
        <v>32</v>
      </c>
      <c r="P208" t="s">
        <v>19</v>
      </c>
      <c r="R208" t="s">
        <v>26</v>
      </c>
      <c r="U208" t="s">
        <v>74</v>
      </c>
      <c r="V208" t="s">
        <v>75</v>
      </c>
      <c r="X208" t="s">
        <v>39</v>
      </c>
      <c r="AB208" t="s">
        <v>341</v>
      </c>
    </row>
    <row r="209" spans="1:28">
      <c r="A209">
        <v>163</v>
      </c>
      <c r="B209">
        <v>15</v>
      </c>
      <c r="C209" t="s">
        <v>77</v>
      </c>
      <c r="D209">
        <v>378</v>
      </c>
      <c r="E209">
        <v>8</v>
      </c>
      <c r="F209" t="s">
        <v>342</v>
      </c>
      <c r="G209">
        <v>5</v>
      </c>
      <c r="H209">
        <v>4</v>
      </c>
      <c r="I209">
        <v>5</v>
      </c>
      <c r="J209">
        <v>5</v>
      </c>
      <c r="K209">
        <v>5</v>
      </c>
      <c r="L209">
        <v>5</v>
      </c>
      <c r="M209">
        <f t="shared" si="3"/>
        <v>4.7</v>
      </c>
      <c r="N209" t="s">
        <v>31</v>
      </c>
      <c r="R209" t="s">
        <v>26</v>
      </c>
      <c r="U209" t="s">
        <v>74</v>
      </c>
      <c r="V209" t="s">
        <v>75</v>
      </c>
      <c r="Y209" t="s">
        <v>67</v>
      </c>
      <c r="AB209" t="s">
        <v>343</v>
      </c>
    </row>
    <row r="210" spans="1:28">
      <c r="A210">
        <v>164</v>
      </c>
      <c r="B210">
        <v>30</v>
      </c>
      <c r="C210" t="s">
        <v>344</v>
      </c>
      <c r="D210">
        <v>378</v>
      </c>
      <c r="E210">
        <v>8</v>
      </c>
      <c r="F210" t="s">
        <v>345</v>
      </c>
      <c r="G210">
        <v>4</v>
      </c>
      <c r="H210">
        <v>3</v>
      </c>
      <c r="I210">
        <v>2</v>
      </c>
      <c r="J210">
        <v>3</v>
      </c>
      <c r="K210">
        <v>3</v>
      </c>
      <c r="L210">
        <v>3</v>
      </c>
      <c r="M210">
        <f t="shared" si="3"/>
        <v>2.9999999999999996</v>
      </c>
      <c r="N210" t="s">
        <v>31</v>
      </c>
      <c r="O210" t="s">
        <v>32</v>
      </c>
      <c r="R210" t="s">
        <v>26</v>
      </c>
      <c r="X210" t="s">
        <v>39</v>
      </c>
    </row>
    <row r="211" spans="1:28">
      <c r="A211">
        <v>165</v>
      </c>
      <c r="B211">
        <v>29</v>
      </c>
      <c r="C211" t="s">
        <v>346</v>
      </c>
      <c r="D211">
        <v>378</v>
      </c>
      <c r="E211">
        <v>8</v>
      </c>
      <c r="F211" t="s">
        <v>347</v>
      </c>
      <c r="G211">
        <v>5</v>
      </c>
      <c r="H211">
        <v>4</v>
      </c>
      <c r="I211">
        <v>3</v>
      </c>
      <c r="J211">
        <v>4</v>
      </c>
      <c r="K211">
        <v>5</v>
      </c>
      <c r="L211">
        <v>4</v>
      </c>
      <c r="M211">
        <f t="shared" si="3"/>
        <v>4.0999999999999996</v>
      </c>
      <c r="O211" t="s">
        <v>32</v>
      </c>
      <c r="U211" t="s">
        <v>74</v>
      </c>
      <c r="V211" t="s">
        <v>75</v>
      </c>
      <c r="X211" t="s">
        <v>39</v>
      </c>
    </row>
    <row r="212" spans="1:28">
      <c r="A212">
        <v>79</v>
      </c>
      <c r="B212">
        <v>4</v>
      </c>
      <c r="C212" t="s">
        <v>60</v>
      </c>
      <c r="D212">
        <v>392</v>
      </c>
      <c r="E212">
        <v>2</v>
      </c>
      <c r="F212" t="s">
        <v>190</v>
      </c>
      <c r="G212">
        <v>5</v>
      </c>
      <c r="H212">
        <v>4</v>
      </c>
      <c r="I212">
        <v>4</v>
      </c>
      <c r="J212">
        <v>4</v>
      </c>
      <c r="K212">
        <v>4</v>
      </c>
      <c r="L212">
        <v>4</v>
      </c>
      <c r="M212">
        <f t="shared" si="3"/>
        <v>4.1000000000000005</v>
      </c>
      <c r="R212" t="s">
        <v>26</v>
      </c>
      <c r="AB212" t="s">
        <v>191</v>
      </c>
    </row>
    <row r="213" spans="1:28">
      <c r="A213">
        <v>80</v>
      </c>
      <c r="B213">
        <v>3</v>
      </c>
      <c r="C213" t="s">
        <v>47</v>
      </c>
      <c r="D213">
        <v>392</v>
      </c>
      <c r="E213">
        <v>2</v>
      </c>
      <c r="F213" t="s">
        <v>192</v>
      </c>
      <c r="G213">
        <v>3</v>
      </c>
      <c r="H213">
        <v>5</v>
      </c>
      <c r="I213">
        <v>4</v>
      </c>
      <c r="J213">
        <v>4</v>
      </c>
      <c r="K213">
        <v>4</v>
      </c>
      <c r="L213">
        <v>3</v>
      </c>
      <c r="M213">
        <f t="shared" si="3"/>
        <v>4</v>
      </c>
      <c r="N213" t="s">
        <v>31</v>
      </c>
      <c r="Q213" t="s">
        <v>49</v>
      </c>
      <c r="R213" t="s">
        <v>26</v>
      </c>
      <c r="U213" t="s">
        <v>74</v>
      </c>
      <c r="W213" t="s">
        <v>21</v>
      </c>
    </row>
    <row r="214" spans="1:28">
      <c r="A214">
        <v>81</v>
      </c>
      <c r="B214">
        <v>21</v>
      </c>
      <c r="C214" t="s">
        <v>63</v>
      </c>
      <c r="D214">
        <v>392</v>
      </c>
      <c r="E214">
        <v>2</v>
      </c>
      <c r="F214" t="s">
        <v>193</v>
      </c>
      <c r="G214">
        <v>4</v>
      </c>
      <c r="H214">
        <v>4</v>
      </c>
      <c r="I214">
        <v>3</v>
      </c>
      <c r="J214">
        <v>3</v>
      </c>
      <c r="K214">
        <v>3</v>
      </c>
      <c r="L214">
        <v>3</v>
      </c>
      <c r="M214">
        <f t="shared" si="3"/>
        <v>3.4</v>
      </c>
      <c r="N214" t="s">
        <v>31</v>
      </c>
      <c r="R214" t="s">
        <v>26</v>
      </c>
      <c r="U214" t="s">
        <v>74</v>
      </c>
      <c r="AB214" t="s">
        <v>194</v>
      </c>
    </row>
    <row r="215" spans="1:28">
      <c r="A215">
        <v>82</v>
      </c>
      <c r="B215">
        <v>6</v>
      </c>
      <c r="C215" t="s">
        <v>50</v>
      </c>
      <c r="D215">
        <v>392</v>
      </c>
      <c r="E215">
        <v>2</v>
      </c>
      <c r="F215" t="s">
        <v>195</v>
      </c>
      <c r="G215">
        <v>3</v>
      </c>
      <c r="H215">
        <v>4</v>
      </c>
      <c r="I215">
        <v>4</v>
      </c>
      <c r="J215">
        <v>4</v>
      </c>
      <c r="K215">
        <v>3</v>
      </c>
      <c r="L215">
        <v>3</v>
      </c>
      <c r="M215">
        <f t="shared" si="3"/>
        <v>3.6</v>
      </c>
      <c r="N215" t="s">
        <v>31</v>
      </c>
      <c r="P215" t="s">
        <v>19</v>
      </c>
      <c r="Q215" t="s">
        <v>49</v>
      </c>
      <c r="X215" t="s">
        <v>39</v>
      </c>
      <c r="AB215" t="s">
        <v>196</v>
      </c>
    </row>
    <row r="216" spans="1:28">
      <c r="A216">
        <v>83</v>
      </c>
      <c r="B216">
        <v>9</v>
      </c>
      <c r="C216" t="s">
        <v>69</v>
      </c>
      <c r="D216">
        <v>392</v>
      </c>
      <c r="E216">
        <v>2</v>
      </c>
      <c r="F216" t="s">
        <v>197</v>
      </c>
      <c r="G216">
        <v>4</v>
      </c>
      <c r="H216">
        <v>5</v>
      </c>
      <c r="I216">
        <v>5</v>
      </c>
      <c r="J216">
        <v>5</v>
      </c>
      <c r="K216">
        <v>5</v>
      </c>
      <c r="L216">
        <v>5</v>
      </c>
      <c r="M216">
        <f t="shared" si="3"/>
        <v>4.9000000000000004</v>
      </c>
      <c r="N216" t="s">
        <v>31</v>
      </c>
      <c r="R216" t="s">
        <v>26</v>
      </c>
      <c r="T216" t="s">
        <v>20</v>
      </c>
      <c r="U216" t="s">
        <v>74</v>
      </c>
      <c r="AB216" t="s">
        <v>198</v>
      </c>
    </row>
    <row r="217" spans="1:28">
      <c r="A217">
        <v>44</v>
      </c>
      <c r="B217">
        <v>6</v>
      </c>
      <c r="C217" t="s">
        <v>50</v>
      </c>
      <c r="D217">
        <v>396</v>
      </c>
      <c r="E217">
        <v>2</v>
      </c>
      <c r="F217" t="s">
        <v>124</v>
      </c>
      <c r="G217">
        <v>3</v>
      </c>
      <c r="H217">
        <v>3</v>
      </c>
      <c r="I217">
        <v>4</v>
      </c>
      <c r="J217">
        <v>3</v>
      </c>
      <c r="K217">
        <v>2</v>
      </c>
      <c r="L217">
        <v>1</v>
      </c>
      <c r="M217">
        <f t="shared" si="3"/>
        <v>2.6000000000000005</v>
      </c>
      <c r="N217" t="s">
        <v>31</v>
      </c>
      <c r="R217" t="s">
        <v>26</v>
      </c>
      <c r="U217" t="s">
        <v>74</v>
      </c>
      <c r="X217" t="s">
        <v>39</v>
      </c>
      <c r="AB217" t="s">
        <v>125</v>
      </c>
    </row>
    <row r="218" spans="1:28">
      <c r="A218">
        <v>45</v>
      </c>
      <c r="B218">
        <v>3</v>
      </c>
      <c r="C218" t="s">
        <v>47</v>
      </c>
      <c r="D218">
        <v>396</v>
      </c>
      <c r="E218">
        <v>2</v>
      </c>
      <c r="F218" t="s">
        <v>126</v>
      </c>
      <c r="G218">
        <v>4</v>
      </c>
      <c r="H218">
        <v>3</v>
      </c>
      <c r="I218">
        <v>3</v>
      </c>
      <c r="J218">
        <v>2</v>
      </c>
      <c r="K218">
        <v>2</v>
      </c>
      <c r="L218">
        <v>2</v>
      </c>
      <c r="M218">
        <f t="shared" si="3"/>
        <v>2.6</v>
      </c>
      <c r="O218" t="s">
        <v>32</v>
      </c>
      <c r="R218" t="s">
        <v>26</v>
      </c>
      <c r="U218" t="s">
        <v>74</v>
      </c>
      <c r="W218" t="s">
        <v>21</v>
      </c>
    </row>
    <row r="219" spans="1:28">
      <c r="A219">
        <v>48</v>
      </c>
      <c r="B219">
        <v>21</v>
      </c>
      <c r="C219" t="s">
        <v>63</v>
      </c>
      <c r="D219">
        <v>396</v>
      </c>
      <c r="E219">
        <v>2</v>
      </c>
      <c r="F219" t="s">
        <v>131</v>
      </c>
      <c r="G219">
        <v>4</v>
      </c>
      <c r="H219">
        <v>3</v>
      </c>
      <c r="I219">
        <v>3</v>
      </c>
      <c r="J219">
        <v>3</v>
      </c>
      <c r="K219">
        <v>3</v>
      </c>
      <c r="L219">
        <v>2</v>
      </c>
      <c r="M219">
        <f t="shared" si="3"/>
        <v>2.9</v>
      </c>
      <c r="N219" t="s">
        <v>31</v>
      </c>
      <c r="R219" t="s">
        <v>26</v>
      </c>
      <c r="AB219" t="s">
        <v>132</v>
      </c>
    </row>
    <row r="220" spans="1:28">
      <c r="A220">
        <v>55</v>
      </c>
      <c r="B220">
        <v>9</v>
      </c>
      <c r="C220" t="s">
        <v>69</v>
      </c>
      <c r="D220">
        <v>396</v>
      </c>
      <c r="E220">
        <v>2</v>
      </c>
      <c r="F220" t="s">
        <v>145</v>
      </c>
      <c r="G220">
        <v>4</v>
      </c>
      <c r="H220">
        <v>2</v>
      </c>
      <c r="I220">
        <v>3</v>
      </c>
      <c r="J220">
        <v>3</v>
      </c>
      <c r="K220">
        <v>2</v>
      </c>
      <c r="L220">
        <v>1</v>
      </c>
      <c r="M220">
        <f t="shared" si="3"/>
        <v>2.3000000000000003</v>
      </c>
      <c r="Z220" t="s">
        <v>22</v>
      </c>
      <c r="AA220" t="s">
        <v>105</v>
      </c>
      <c r="AB220" t="s">
        <v>146</v>
      </c>
    </row>
    <row r="221" spans="1:28">
      <c r="A221">
        <v>68</v>
      </c>
      <c r="B221">
        <v>4</v>
      </c>
      <c r="C221" t="s">
        <v>60</v>
      </c>
      <c r="D221">
        <v>396</v>
      </c>
      <c r="E221">
        <v>2</v>
      </c>
      <c r="F221" t="s">
        <v>172</v>
      </c>
      <c r="G221">
        <v>4</v>
      </c>
      <c r="H221">
        <v>3</v>
      </c>
      <c r="I221">
        <v>3</v>
      </c>
      <c r="J221">
        <v>3</v>
      </c>
      <c r="K221">
        <v>3</v>
      </c>
      <c r="L221">
        <v>3</v>
      </c>
      <c r="M221">
        <f t="shared" si="3"/>
        <v>3.1</v>
      </c>
      <c r="U221" t="s">
        <v>74</v>
      </c>
      <c r="AB221" t="s">
        <v>173</v>
      </c>
    </row>
    <row r="222" spans="1:28">
      <c r="A222">
        <v>135</v>
      </c>
      <c r="B222">
        <v>4</v>
      </c>
      <c r="C222" t="s">
        <v>60</v>
      </c>
      <c r="D222">
        <v>400</v>
      </c>
      <c r="E222">
        <v>2</v>
      </c>
      <c r="F222" t="s">
        <v>286</v>
      </c>
      <c r="G222">
        <v>5</v>
      </c>
      <c r="H222">
        <v>4</v>
      </c>
      <c r="I222">
        <v>4</v>
      </c>
      <c r="J222">
        <v>5</v>
      </c>
      <c r="K222">
        <v>4</v>
      </c>
      <c r="L222">
        <v>5</v>
      </c>
      <c r="M222">
        <f t="shared" si="3"/>
        <v>4.5</v>
      </c>
      <c r="Q222" t="s">
        <v>49</v>
      </c>
      <c r="X222" t="s">
        <v>39</v>
      </c>
    </row>
    <row r="223" spans="1:28">
      <c r="A223">
        <v>136</v>
      </c>
      <c r="B223">
        <v>6</v>
      </c>
      <c r="C223" t="s">
        <v>50</v>
      </c>
      <c r="D223">
        <v>400</v>
      </c>
      <c r="E223">
        <v>2</v>
      </c>
      <c r="F223" t="s">
        <v>286</v>
      </c>
      <c r="G223">
        <v>5</v>
      </c>
      <c r="H223">
        <v>4</v>
      </c>
      <c r="I223">
        <v>4</v>
      </c>
      <c r="J223">
        <v>4</v>
      </c>
      <c r="K223">
        <v>3</v>
      </c>
      <c r="L223">
        <v>5</v>
      </c>
      <c r="M223">
        <f t="shared" si="3"/>
        <v>4.2</v>
      </c>
      <c r="N223" t="s">
        <v>31</v>
      </c>
      <c r="P223" t="s">
        <v>19</v>
      </c>
      <c r="U223" t="s">
        <v>74</v>
      </c>
      <c r="X223" t="s">
        <v>39</v>
      </c>
      <c r="AB223" t="s">
        <v>287</v>
      </c>
    </row>
    <row r="224" spans="1:28">
      <c r="A224">
        <v>137</v>
      </c>
      <c r="B224">
        <v>21</v>
      </c>
      <c r="C224" t="s">
        <v>63</v>
      </c>
      <c r="D224">
        <v>400</v>
      </c>
      <c r="E224">
        <v>2</v>
      </c>
      <c r="F224" t="s">
        <v>288</v>
      </c>
      <c r="G224">
        <v>4</v>
      </c>
      <c r="H224">
        <v>4</v>
      </c>
      <c r="I224">
        <v>4</v>
      </c>
      <c r="J224">
        <v>4</v>
      </c>
      <c r="K224">
        <v>4</v>
      </c>
      <c r="L224">
        <v>4</v>
      </c>
      <c r="M224">
        <f t="shared" si="3"/>
        <v>4</v>
      </c>
      <c r="N224" t="s">
        <v>31</v>
      </c>
      <c r="R224" t="s">
        <v>26</v>
      </c>
      <c r="U224" t="s">
        <v>74</v>
      </c>
      <c r="AB224" t="s">
        <v>289</v>
      </c>
    </row>
    <row r="225" spans="1:28">
      <c r="A225">
        <v>138</v>
      </c>
      <c r="B225">
        <v>9</v>
      </c>
      <c r="C225" t="s">
        <v>69</v>
      </c>
      <c r="D225">
        <v>400</v>
      </c>
      <c r="E225">
        <v>2</v>
      </c>
      <c r="F225" t="s">
        <v>288</v>
      </c>
      <c r="G225">
        <v>5</v>
      </c>
      <c r="H225">
        <v>4</v>
      </c>
      <c r="I225">
        <v>5</v>
      </c>
      <c r="J225">
        <v>5</v>
      </c>
      <c r="K225">
        <v>5</v>
      </c>
      <c r="L225">
        <v>5</v>
      </c>
      <c r="M225">
        <f t="shared" si="3"/>
        <v>4.7</v>
      </c>
      <c r="X225" t="s">
        <v>39</v>
      </c>
      <c r="Z225" t="s">
        <v>22</v>
      </c>
      <c r="AA225" t="s">
        <v>105</v>
      </c>
      <c r="AB225" t="s">
        <v>290</v>
      </c>
    </row>
    <row r="226" spans="1:28">
      <c r="A226">
        <v>141</v>
      </c>
      <c r="B226">
        <v>3</v>
      </c>
      <c r="C226" t="s">
        <v>47</v>
      </c>
      <c r="D226">
        <v>400</v>
      </c>
      <c r="E226">
        <v>2</v>
      </c>
      <c r="F226" t="s">
        <v>288</v>
      </c>
      <c r="G226">
        <v>5</v>
      </c>
      <c r="H226">
        <v>5</v>
      </c>
      <c r="I226">
        <v>5</v>
      </c>
      <c r="J226">
        <v>4</v>
      </c>
      <c r="K226">
        <v>5</v>
      </c>
      <c r="L226">
        <v>5</v>
      </c>
      <c r="M226">
        <f t="shared" si="3"/>
        <v>4.8</v>
      </c>
      <c r="O226" t="s">
        <v>32</v>
      </c>
      <c r="P226" t="s">
        <v>19</v>
      </c>
      <c r="R226" t="s">
        <v>26</v>
      </c>
      <c r="W226" t="s">
        <v>21</v>
      </c>
    </row>
    <row r="227" spans="1:28">
      <c r="A227">
        <v>194</v>
      </c>
      <c r="B227">
        <v>2</v>
      </c>
      <c r="C227" t="s">
        <v>29</v>
      </c>
      <c r="D227">
        <v>434</v>
      </c>
      <c r="E227">
        <v>5</v>
      </c>
      <c r="F227" t="s">
        <v>398</v>
      </c>
      <c r="G227">
        <v>5</v>
      </c>
      <c r="H227">
        <v>4</v>
      </c>
      <c r="I227">
        <v>3</v>
      </c>
      <c r="J227">
        <v>4</v>
      </c>
      <c r="K227">
        <v>4</v>
      </c>
      <c r="L227">
        <v>4</v>
      </c>
      <c r="M227">
        <f t="shared" si="3"/>
        <v>4</v>
      </c>
      <c r="P227" t="s">
        <v>19</v>
      </c>
      <c r="U227" t="s">
        <v>74</v>
      </c>
    </row>
    <row r="228" spans="1:28">
      <c r="A228">
        <v>195</v>
      </c>
      <c r="B228">
        <v>17</v>
      </c>
      <c r="C228" t="s">
        <v>317</v>
      </c>
      <c r="D228">
        <v>434</v>
      </c>
      <c r="E228">
        <v>5</v>
      </c>
      <c r="F228" t="s">
        <v>399</v>
      </c>
      <c r="G228">
        <v>3</v>
      </c>
      <c r="H228">
        <v>3</v>
      </c>
      <c r="I228">
        <v>3</v>
      </c>
      <c r="J228">
        <v>3</v>
      </c>
      <c r="K228">
        <v>3</v>
      </c>
      <c r="L228">
        <v>3</v>
      </c>
      <c r="M228">
        <f t="shared" si="3"/>
        <v>3.0000000000000004</v>
      </c>
      <c r="R228" t="s">
        <v>26</v>
      </c>
      <c r="U228" t="s">
        <v>74</v>
      </c>
      <c r="W228" t="s">
        <v>21</v>
      </c>
    </row>
    <row r="229" spans="1:28">
      <c r="A229">
        <v>196</v>
      </c>
      <c r="B229">
        <v>19</v>
      </c>
      <c r="C229" t="s">
        <v>41</v>
      </c>
      <c r="D229">
        <v>434</v>
      </c>
      <c r="E229">
        <v>5</v>
      </c>
      <c r="F229" t="s">
        <v>399</v>
      </c>
      <c r="G229">
        <v>4</v>
      </c>
      <c r="H229">
        <v>4</v>
      </c>
      <c r="I229">
        <v>4</v>
      </c>
      <c r="J229">
        <v>4</v>
      </c>
      <c r="K229">
        <v>4</v>
      </c>
      <c r="L229">
        <v>4</v>
      </c>
      <c r="M229">
        <f t="shared" si="3"/>
        <v>4</v>
      </c>
      <c r="P229" t="s">
        <v>19</v>
      </c>
      <c r="R229" t="s">
        <v>26</v>
      </c>
      <c r="X229" t="s">
        <v>39</v>
      </c>
      <c r="AB229" t="s">
        <v>400</v>
      </c>
    </row>
    <row r="230" spans="1:28">
      <c r="A230">
        <v>197</v>
      </c>
      <c r="B230">
        <v>1</v>
      </c>
      <c r="C230" t="s">
        <v>319</v>
      </c>
      <c r="D230">
        <v>434</v>
      </c>
      <c r="E230">
        <v>5</v>
      </c>
      <c r="F230" t="s">
        <v>399</v>
      </c>
      <c r="G230">
        <v>2</v>
      </c>
      <c r="H230">
        <v>2</v>
      </c>
      <c r="I230">
        <v>4</v>
      </c>
      <c r="J230">
        <v>4</v>
      </c>
      <c r="K230">
        <v>4</v>
      </c>
      <c r="L230">
        <v>4</v>
      </c>
      <c r="M230">
        <f t="shared" si="3"/>
        <v>3.2</v>
      </c>
      <c r="T230" t="s">
        <v>20</v>
      </c>
      <c r="AB230" t="s">
        <v>401</v>
      </c>
    </row>
    <row r="231" spans="1:28">
      <c r="A231">
        <v>198</v>
      </c>
      <c r="B231">
        <v>18</v>
      </c>
      <c r="C231" t="s">
        <v>57</v>
      </c>
      <c r="D231">
        <v>434</v>
      </c>
      <c r="E231">
        <v>5</v>
      </c>
      <c r="F231" t="s">
        <v>402</v>
      </c>
      <c r="G231">
        <v>4</v>
      </c>
      <c r="H231">
        <v>4</v>
      </c>
      <c r="I231">
        <v>3</v>
      </c>
      <c r="J231">
        <v>4</v>
      </c>
      <c r="K231">
        <v>4</v>
      </c>
      <c r="L231">
        <v>4</v>
      </c>
      <c r="M231">
        <f t="shared" si="3"/>
        <v>3.9000000000000004</v>
      </c>
      <c r="P231" t="s">
        <v>19</v>
      </c>
      <c r="R231" t="s">
        <v>26</v>
      </c>
      <c r="AB231" t="s">
        <v>403</v>
      </c>
    </row>
    <row r="232" spans="1:28">
      <c r="A232">
        <v>116</v>
      </c>
      <c r="B232">
        <v>21</v>
      </c>
      <c r="C232" t="s">
        <v>63</v>
      </c>
      <c r="D232">
        <v>442</v>
      </c>
      <c r="E232">
        <v>2</v>
      </c>
      <c r="F232" t="s">
        <v>252</v>
      </c>
      <c r="G232">
        <v>3</v>
      </c>
      <c r="H232">
        <v>2</v>
      </c>
      <c r="I232">
        <v>3</v>
      </c>
      <c r="J232">
        <v>3</v>
      </c>
      <c r="K232">
        <v>3</v>
      </c>
      <c r="L232">
        <v>2</v>
      </c>
      <c r="M232">
        <f t="shared" si="3"/>
        <v>2.5000000000000004</v>
      </c>
      <c r="N232" t="s">
        <v>31</v>
      </c>
      <c r="R232" t="s">
        <v>26</v>
      </c>
      <c r="U232" t="s">
        <v>74</v>
      </c>
      <c r="AB232" t="s">
        <v>253</v>
      </c>
    </row>
    <row r="233" spans="1:28">
      <c r="A233">
        <v>117</v>
      </c>
      <c r="B233">
        <v>4</v>
      </c>
      <c r="C233" t="s">
        <v>60</v>
      </c>
      <c r="D233">
        <v>442</v>
      </c>
      <c r="E233">
        <v>2</v>
      </c>
      <c r="F233" t="s">
        <v>254</v>
      </c>
      <c r="G233">
        <v>3</v>
      </c>
      <c r="H233">
        <v>5</v>
      </c>
      <c r="I233">
        <v>4</v>
      </c>
      <c r="J233">
        <v>4</v>
      </c>
      <c r="K233">
        <v>4</v>
      </c>
      <c r="L233">
        <v>4</v>
      </c>
      <c r="M233">
        <f t="shared" si="3"/>
        <v>4.2</v>
      </c>
      <c r="R233" t="s">
        <v>26</v>
      </c>
      <c r="X233" t="s">
        <v>39</v>
      </c>
    </row>
    <row r="234" spans="1:28">
      <c r="A234">
        <v>118</v>
      </c>
      <c r="B234">
        <v>3</v>
      </c>
      <c r="C234" t="s">
        <v>47</v>
      </c>
      <c r="D234">
        <v>442</v>
      </c>
      <c r="E234">
        <v>2</v>
      </c>
      <c r="F234" t="s">
        <v>255</v>
      </c>
      <c r="G234">
        <v>3</v>
      </c>
      <c r="H234">
        <v>4</v>
      </c>
      <c r="I234">
        <v>3</v>
      </c>
      <c r="J234">
        <v>4</v>
      </c>
      <c r="K234">
        <v>4</v>
      </c>
      <c r="L234">
        <v>3</v>
      </c>
      <c r="M234">
        <f t="shared" si="3"/>
        <v>3.6</v>
      </c>
      <c r="N234" t="s">
        <v>31</v>
      </c>
      <c r="O234" t="s">
        <v>32</v>
      </c>
      <c r="P234" t="s">
        <v>19</v>
      </c>
      <c r="R234" t="s">
        <v>26</v>
      </c>
      <c r="U234" t="s">
        <v>74</v>
      </c>
    </row>
    <row r="235" spans="1:28">
      <c r="A235">
        <v>119</v>
      </c>
      <c r="B235">
        <v>6</v>
      </c>
      <c r="C235" t="s">
        <v>50</v>
      </c>
      <c r="D235">
        <v>442</v>
      </c>
      <c r="E235">
        <v>2</v>
      </c>
      <c r="F235" t="s">
        <v>252</v>
      </c>
      <c r="G235">
        <v>3</v>
      </c>
      <c r="H235">
        <v>4</v>
      </c>
      <c r="I235">
        <v>3</v>
      </c>
      <c r="J235">
        <v>3</v>
      </c>
      <c r="K235">
        <v>3</v>
      </c>
      <c r="L235">
        <v>3</v>
      </c>
      <c r="M235">
        <f t="shared" si="3"/>
        <v>3.3000000000000003</v>
      </c>
      <c r="N235" t="s">
        <v>31</v>
      </c>
      <c r="P235" t="s">
        <v>19</v>
      </c>
      <c r="U235" t="s">
        <v>74</v>
      </c>
      <c r="Z235" t="s">
        <v>22</v>
      </c>
      <c r="AA235" t="s">
        <v>256</v>
      </c>
      <c r="AB235" t="s">
        <v>257</v>
      </c>
    </row>
    <row r="236" spans="1:28">
      <c r="A236">
        <v>131</v>
      </c>
      <c r="B236">
        <v>9</v>
      </c>
      <c r="C236" t="s">
        <v>69</v>
      </c>
      <c r="D236">
        <v>442</v>
      </c>
      <c r="E236">
        <v>2</v>
      </c>
      <c r="F236" t="s">
        <v>255</v>
      </c>
      <c r="G236">
        <v>2</v>
      </c>
      <c r="H236">
        <v>4</v>
      </c>
      <c r="I236">
        <v>5</v>
      </c>
      <c r="J236">
        <v>4</v>
      </c>
      <c r="K236">
        <v>4</v>
      </c>
      <c r="L236">
        <v>2</v>
      </c>
      <c r="M236">
        <f t="shared" si="3"/>
        <v>3.5</v>
      </c>
      <c r="U236" t="s">
        <v>74</v>
      </c>
      <c r="Z236" t="s">
        <v>22</v>
      </c>
      <c r="AA236" t="s">
        <v>280</v>
      </c>
      <c r="AB236" t="s">
        <v>281</v>
      </c>
    </row>
    <row r="237" spans="1:28">
      <c r="A237">
        <v>217</v>
      </c>
      <c r="B237">
        <v>22</v>
      </c>
      <c r="C237" t="s">
        <v>309</v>
      </c>
      <c r="D237">
        <v>453</v>
      </c>
      <c r="E237">
        <v>6</v>
      </c>
      <c r="F237" t="s">
        <v>435</v>
      </c>
      <c r="G237">
        <v>4</v>
      </c>
      <c r="H237">
        <v>5</v>
      </c>
      <c r="I237">
        <v>3</v>
      </c>
      <c r="J237">
        <v>4</v>
      </c>
      <c r="K237">
        <v>4</v>
      </c>
      <c r="L237">
        <v>5</v>
      </c>
      <c r="M237">
        <f t="shared" si="3"/>
        <v>4.4000000000000004</v>
      </c>
      <c r="Q237" t="s">
        <v>49</v>
      </c>
      <c r="AB237" t="s">
        <v>436</v>
      </c>
    </row>
    <row r="238" spans="1:28">
      <c r="A238">
        <v>229</v>
      </c>
      <c r="B238">
        <v>23</v>
      </c>
      <c r="C238" t="s">
        <v>348</v>
      </c>
      <c r="D238">
        <v>453</v>
      </c>
      <c r="E238">
        <v>6</v>
      </c>
      <c r="F238" t="s">
        <v>435</v>
      </c>
      <c r="G238">
        <v>4</v>
      </c>
      <c r="H238">
        <v>3</v>
      </c>
      <c r="I238">
        <v>4</v>
      </c>
      <c r="J238">
        <v>3</v>
      </c>
      <c r="K238">
        <v>2</v>
      </c>
      <c r="L238">
        <v>4</v>
      </c>
      <c r="M238">
        <f t="shared" si="3"/>
        <v>3.3</v>
      </c>
      <c r="N238" t="s">
        <v>31</v>
      </c>
      <c r="O238" t="s">
        <v>32</v>
      </c>
      <c r="R238" t="s">
        <v>26</v>
      </c>
      <c r="AB238" t="s">
        <v>455</v>
      </c>
    </row>
    <row r="239" spans="1:28">
      <c r="A239">
        <v>233</v>
      </c>
      <c r="B239">
        <v>20</v>
      </c>
      <c r="C239" t="s">
        <v>336</v>
      </c>
      <c r="D239">
        <v>453</v>
      </c>
      <c r="E239">
        <v>6</v>
      </c>
      <c r="F239" t="s">
        <v>459</v>
      </c>
      <c r="G239">
        <v>5</v>
      </c>
      <c r="H239">
        <v>4</v>
      </c>
      <c r="I239">
        <v>4</v>
      </c>
      <c r="J239">
        <v>5</v>
      </c>
      <c r="K239">
        <v>3</v>
      </c>
      <c r="L239">
        <v>5</v>
      </c>
      <c r="M239">
        <f t="shared" si="3"/>
        <v>4.4000000000000004</v>
      </c>
      <c r="N239" t="s">
        <v>31</v>
      </c>
      <c r="R239" t="s">
        <v>26</v>
      </c>
      <c r="AB239" t="s">
        <v>460</v>
      </c>
    </row>
    <row r="240" spans="1:28">
      <c r="A240">
        <v>240</v>
      </c>
      <c r="B240">
        <v>21</v>
      </c>
      <c r="C240" t="s">
        <v>63</v>
      </c>
      <c r="D240">
        <v>453</v>
      </c>
      <c r="E240">
        <v>6</v>
      </c>
      <c r="F240" t="s">
        <v>471</v>
      </c>
      <c r="G240">
        <v>4</v>
      </c>
      <c r="H240">
        <v>4</v>
      </c>
      <c r="I240">
        <v>4</v>
      </c>
      <c r="J240">
        <v>4</v>
      </c>
      <c r="K240">
        <v>3</v>
      </c>
      <c r="L240">
        <v>4</v>
      </c>
      <c r="M240">
        <f t="shared" si="3"/>
        <v>3.8999999999999995</v>
      </c>
      <c r="N240" t="s">
        <v>31</v>
      </c>
      <c r="R240" t="s">
        <v>26</v>
      </c>
      <c r="U240" t="s">
        <v>74</v>
      </c>
      <c r="AB240" t="s">
        <v>472</v>
      </c>
    </row>
    <row r="241" spans="1:28">
      <c r="A241">
        <v>241</v>
      </c>
      <c r="B241">
        <v>9</v>
      </c>
      <c r="C241" t="s">
        <v>69</v>
      </c>
      <c r="D241">
        <v>453</v>
      </c>
      <c r="E241">
        <v>6</v>
      </c>
      <c r="F241" t="s">
        <v>473</v>
      </c>
      <c r="G241">
        <v>5</v>
      </c>
      <c r="H241">
        <v>5</v>
      </c>
      <c r="I241">
        <v>4</v>
      </c>
      <c r="J241">
        <v>5</v>
      </c>
      <c r="K241">
        <v>4</v>
      </c>
      <c r="L241">
        <v>5</v>
      </c>
      <c r="M241">
        <f t="shared" si="3"/>
        <v>4.8</v>
      </c>
      <c r="N241" t="s">
        <v>31</v>
      </c>
      <c r="R241" t="s">
        <v>26</v>
      </c>
      <c r="X241" t="s">
        <v>39</v>
      </c>
      <c r="AB241" t="s">
        <v>474</v>
      </c>
    </row>
  </sheetData>
  <sheetProtection formatCells="0" formatColumns="0" formatRows="0" insertColumns="0" insertRows="0" insertHyperlinks="0" deleteColumns="0" deleteRows="0" sort="0" autoFilter="0" pivotTables="0"/>
  <autoFilter ref="A2:AB241">
    <sortState ref="A3:AB241">
      <sortCondition ref="D2:D24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A9" sqref="A9"/>
    </sheetView>
  </sheetViews>
  <sheetFormatPr baseColWidth="10" defaultRowHeight="15"/>
  <cols>
    <col min="1" max="1" width="8" bestFit="1" customWidth="1"/>
    <col min="2" max="2" width="8.85546875" customWidth="1"/>
    <col min="3" max="3" width="33.5703125" bestFit="1" customWidth="1"/>
    <col min="4" max="4" width="15.140625" bestFit="1" customWidth="1"/>
    <col min="5" max="5" width="12.5703125" bestFit="1" customWidth="1"/>
  </cols>
  <sheetData>
    <row r="1" spans="1:6" s="61" customFormat="1" ht="32.25" customHeight="1">
      <c r="A1" s="49" t="s">
        <v>489</v>
      </c>
      <c r="B1" s="49" t="s">
        <v>4486</v>
      </c>
      <c r="C1" s="49" t="s">
        <v>493</v>
      </c>
      <c r="D1" s="49" t="s">
        <v>4461</v>
      </c>
      <c r="E1" s="49" t="s">
        <v>4484</v>
      </c>
      <c r="F1" s="60" t="s">
        <v>4485</v>
      </c>
    </row>
    <row r="2" spans="1:6">
      <c r="A2" s="59">
        <v>13</v>
      </c>
      <c r="B2" s="62">
        <v>11</v>
      </c>
      <c r="C2" s="45" t="s">
        <v>430</v>
      </c>
      <c r="D2" s="56">
        <v>3183509223</v>
      </c>
      <c r="E2" s="57">
        <v>7000000</v>
      </c>
      <c r="F2" s="58">
        <f t="shared" ref="F2:F27" si="0">+E2/D2</f>
        <v>2.1988313868943361E-3</v>
      </c>
    </row>
    <row r="3" spans="1:6">
      <c r="A3" s="45">
        <v>23</v>
      </c>
      <c r="B3" s="62">
        <v>15</v>
      </c>
      <c r="C3" s="45" t="s">
        <v>207</v>
      </c>
      <c r="D3" s="56">
        <v>1195000000</v>
      </c>
      <c r="E3" s="57">
        <v>5200000</v>
      </c>
      <c r="F3" s="58">
        <f t="shared" si="0"/>
        <v>4.3514644351464434E-3</v>
      </c>
    </row>
    <row r="4" spans="1:6">
      <c r="A4" s="45">
        <v>16</v>
      </c>
      <c r="B4" s="62">
        <v>23</v>
      </c>
      <c r="C4" s="45" t="s">
        <v>199</v>
      </c>
      <c r="D4" s="56">
        <v>972724128</v>
      </c>
      <c r="E4" s="57">
        <v>4800000</v>
      </c>
      <c r="F4" s="58">
        <f t="shared" si="0"/>
        <v>4.9345953922919445E-3</v>
      </c>
    </row>
    <row r="5" spans="1:6">
      <c r="A5" s="45">
        <v>7</v>
      </c>
      <c r="B5" s="62">
        <v>26</v>
      </c>
      <c r="C5" s="45" t="s">
        <v>450</v>
      </c>
      <c r="D5" s="56">
        <v>1215000000</v>
      </c>
      <c r="E5" s="57">
        <v>5200000</v>
      </c>
      <c r="F5" s="58">
        <f t="shared" si="0"/>
        <v>4.2798353909465018E-3</v>
      </c>
    </row>
    <row r="6" spans="1:6">
      <c r="A6" s="59">
        <v>12</v>
      </c>
      <c r="B6" s="62">
        <v>30</v>
      </c>
      <c r="C6" s="45" t="s">
        <v>293</v>
      </c>
      <c r="D6" s="56">
        <v>1026747721</v>
      </c>
      <c r="E6" s="57">
        <v>5200000</v>
      </c>
      <c r="F6" s="58">
        <f t="shared" si="0"/>
        <v>5.0645352248120546E-3</v>
      </c>
    </row>
    <row r="7" spans="1:6">
      <c r="A7" s="45">
        <v>10</v>
      </c>
      <c r="B7" s="62">
        <v>47</v>
      </c>
      <c r="C7" s="45" t="s">
        <v>86</v>
      </c>
      <c r="D7" s="56">
        <v>6860213898</v>
      </c>
      <c r="E7" s="57">
        <v>10000000</v>
      </c>
      <c r="F7" s="58">
        <f t="shared" si="0"/>
        <v>1.4576804963640218E-3</v>
      </c>
    </row>
    <row r="8" spans="1:6">
      <c r="A8" s="45">
        <v>26</v>
      </c>
      <c r="B8" s="62">
        <v>66</v>
      </c>
      <c r="C8" s="45" t="s">
        <v>121</v>
      </c>
      <c r="D8" s="56">
        <v>501814797</v>
      </c>
      <c r="E8" s="57">
        <v>4800000</v>
      </c>
      <c r="F8" s="58">
        <f t="shared" si="0"/>
        <v>9.5652819101705363E-3</v>
      </c>
    </row>
    <row r="9" spans="1:6">
      <c r="A9" s="45">
        <v>4</v>
      </c>
      <c r="B9" s="62">
        <v>83</v>
      </c>
      <c r="C9" s="45" t="s">
        <v>66</v>
      </c>
      <c r="D9" s="56">
        <v>679336483</v>
      </c>
      <c r="E9" s="57">
        <v>4800000</v>
      </c>
      <c r="F9" s="58">
        <f t="shared" si="0"/>
        <v>7.0657179764626304E-3</v>
      </c>
    </row>
    <row r="10" spans="1:6">
      <c r="A10" s="45">
        <v>19</v>
      </c>
      <c r="B10" s="62">
        <v>101</v>
      </c>
      <c r="C10" s="45" t="s">
        <v>310</v>
      </c>
      <c r="D10" s="56">
        <v>583555733</v>
      </c>
      <c r="E10" s="57">
        <v>4800000</v>
      </c>
      <c r="F10" s="58">
        <f t="shared" si="0"/>
        <v>8.2254354272619234E-3</v>
      </c>
    </row>
    <row r="11" spans="1:6">
      <c r="A11" s="45">
        <v>9</v>
      </c>
      <c r="B11" s="62">
        <v>118</v>
      </c>
      <c r="C11" s="45" t="s">
        <v>111</v>
      </c>
      <c r="D11" s="56">
        <v>227926467</v>
      </c>
      <c r="E11" s="57">
        <v>4200000</v>
      </c>
      <c r="F11" s="58">
        <f t="shared" si="0"/>
        <v>1.8426995580114004E-2</v>
      </c>
    </row>
    <row r="12" spans="1:6">
      <c r="A12" s="45">
        <v>1</v>
      </c>
      <c r="B12" s="62">
        <v>141</v>
      </c>
      <c r="C12" s="45" t="s">
        <v>404</v>
      </c>
      <c r="D12" s="56">
        <v>7471201258</v>
      </c>
      <c r="E12" s="57">
        <v>10000000</v>
      </c>
      <c r="F12" s="58">
        <f t="shared" si="0"/>
        <v>1.3384728445498932E-3</v>
      </c>
    </row>
    <row r="13" spans="1:6">
      <c r="A13" s="45">
        <v>6</v>
      </c>
      <c r="B13" s="62">
        <v>156</v>
      </c>
      <c r="C13" s="45" t="s">
        <v>353</v>
      </c>
      <c r="D13" s="56">
        <v>831138894</v>
      </c>
      <c r="E13" s="57">
        <v>4800000</v>
      </c>
      <c r="F13" s="58">
        <f t="shared" si="0"/>
        <v>5.775208012344565E-3</v>
      </c>
    </row>
    <row r="14" spans="1:6">
      <c r="A14" s="45">
        <v>3</v>
      </c>
      <c r="B14" s="62">
        <v>162</v>
      </c>
      <c r="C14" s="45" t="s">
        <v>248</v>
      </c>
      <c r="D14" s="56">
        <v>3763474000</v>
      </c>
      <c r="E14" s="57">
        <v>7000000</v>
      </c>
      <c r="F14" s="58">
        <f t="shared" si="0"/>
        <v>1.8599836215156529E-3</v>
      </c>
    </row>
    <row r="15" spans="1:6">
      <c r="A15" s="59">
        <v>24</v>
      </c>
      <c r="B15" s="62">
        <v>163</v>
      </c>
      <c r="C15" s="45" t="s">
        <v>25</v>
      </c>
      <c r="D15" s="56">
        <v>26101797269</v>
      </c>
      <c r="E15" s="57">
        <v>10000000</v>
      </c>
      <c r="F15" s="58">
        <f t="shared" si="0"/>
        <v>3.8311538078937487E-4</v>
      </c>
    </row>
    <row r="16" spans="1:6">
      <c r="A16" s="45">
        <v>20</v>
      </c>
      <c r="B16" s="62">
        <v>179</v>
      </c>
      <c r="C16" s="45" t="s">
        <v>88</v>
      </c>
      <c r="D16" s="56">
        <v>10280300000</v>
      </c>
      <c r="E16" s="57">
        <v>10000000</v>
      </c>
      <c r="F16" s="58">
        <f t="shared" si="0"/>
        <v>9.727342587278581E-4</v>
      </c>
    </row>
    <row r="17" spans="1:6">
      <c r="A17" s="45">
        <v>22</v>
      </c>
      <c r="B17" s="62">
        <v>180</v>
      </c>
      <c r="C17" s="45" t="s">
        <v>147</v>
      </c>
      <c r="D17" s="56">
        <v>2077000000</v>
      </c>
      <c r="E17" s="57">
        <v>6100000</v>
      </c>
      <c r="F17" s="58">
        <f t="shared" si="0"/>
        <v>2.9369282619162254E-3</v>
      </c>
    </row>
    <row r="18" spans="1:6">
      <c r="A18" s="45">
        <v>2</v>
      </c>
      <c r="B18" s="62">
        <v>186</v>
      </c>
      <c r="C18" s="45" t="s">
        <v>451</v>
      </c>
      <c r="D18" s="56">
        <v>252505251</v>
      </c>
      <c r="E18" s="57">
        <v>4200000</v>
      </c>
      <c r="F18" s="58">
        <f t="shared" si="0"/>
        <v>1.6633317459208007E-2</v>
      </c>
    </row>
    <row r="19" spans="1:6">
      <c r="A19" s="45">
        <v>15</v>
      </c>
      <c r="B19" s="62">
        <v>187</v>
      </c>
      <c r="C19" s="45" t="s">
        <v>122</v>
      </c>
      <c r="D19" s="56">
        <v>2721323000</v>
      </c>
      <c r="E19" s="57">
        <v>6100000</v>
      </c>
      <c r="F19" s="58">
        <f t="shared" si="0"/>
        <v>2.2415567722023442E-3</v>
      </c>
    </row>
    <row r="20" spans="1:6">
      <c r="A20" s="45">
        <v>17</v>
      </c>
      <c r="B20" s="62">
        <v>194</v>
      </c>
      <c r="C20" s="45" t="s">
        <v>18</v>
      </c>
      <c r="D20" s="56">
        <v>269542000</v>
      </c>
      <c r="E20" s="57">
        <v>4200000</v>
      </c>
      <c r="F20" s="58">
        <f t="shared" si="0"/>
        <v>1.5581987222770478E-2</v>
      </c>
    </row>
    <row r="21" spans="1:6">
      <c r="A21" s="45">
        <v>21</v>
      </c>
      <c r="B21" s="45">
        <v>197</v>
      </c>
      <c r="C21" s="45" t="s">
        <v>162</v>
      </c>
      <c r="D21" s="56">
        <v>1440119770</v>
      </c>
      <c r="E21" s="57">
        <v>5200000</v>
      </c>
      <c r="F21" s="58">
        <f t="shared" si="0"/>
        <v>3.6108107869389223E-3</v>
      </c>
    </row>
    <row r="22" spans="1:6">
      <c r="A22" s="45">
        <v>8</v>
      </c>
      <c r="B22" s="62">
        <v>312</v>
      </c>
      <c r="C22" s="45" t="s">
        <v>425</v>
      </c>
      <c r="D22" s="56">
        <v>728000000</v>
      </c>
      <c r="E22" s="57">
        <v>4800000</v>
      </c>
      <c r="F22" s="58">
        <f t="shared" si="0"/>
        <v>6.5934065934065934E-3</v>
      </c>
    </row>
    <row r="23" spans="1:6">
      <c r="A23" s="45">
        <v>5</v>
      </c>
      <c r="B23" s="62">
        <v>378</v>
      </c>
      <c r="C23" s="45" t="s">
        <v>334</v>
      </c>
      <c r="D23" s="56">
        <v>1221733000</v>
      </c>
      <c r="E23" s="57">
        <v>5200000</v>
      </c>
      <c r="F23" s="58">
        <f t="shared" si="0"/>
        <v>4.2562491149866627E-3</v>
      </c>
    </row>
    <row r="24" spans="1:6">
      <c r="A24" s="59">
        <v>25</v>
      </c>
      <c r="B24" s="62">
        <v>392</v>
      </c>
      <c r="C24" s="45" t="s">
        <v>190</v>
      </c>
      <c r="D24" s="56">
        <v>642372285</v>
      </c>
      <c r="E24" s="57">
        <v>4800000</v>
      </c>
      <c r="F24" s="58">
        <f t="shared" si="0"/>
        <v>7.472302451529334E-3</v>
      </c>
    </row>
    <row r="25" spans="1:6">
      <c r="A25" s="45">
        <v>11</v>
      </c>
      <c r="B25" s="62">
        <v>400</v>
      </c>
      <c r="C25" s="45" t="s">
        <v>286</v>
      </c>
      <c r="D25" s="56">
        <v>7367262000</v>
      </c>
      <c r="E25" s="57">
        <v>10000000</v>
      </c>
      <c r="F25" s="58">
        <f t="shared" si="0"/>
        <v>1.357356369299748E-3</v>
      </c>
    </row>
    <row r="26" spans="1:6">
      <c r="A26" s="45">
        <v>18</v>
      </c>
      <c r="B26" s="62">
        <v>434</v>
      </c>
      <c r="C26" s="45" t="s">
        <v>398</v>
      </c>
      <c r="D26" s="56">
        <v>687885020</v>
      </c>
      <c r="E26" s="57">
        <v>4800000</v>
      </c>
      <c r="F26" s="58">
        <f t="shared" si="0"/>
        <v>6.9779103490289702E-3</v>
      </c>
    </row>
    <row r="27" spans="1:6">
      <c r="A27" s="45">
        <v>14</v>
      </c>
      <c r="B27" s="62">
        <v>453</v>
      </c>
      <c r="C27" s="45" t="s">
        <v>435</v>
      </c>
      <c r="D27" s="56">
        <v>7435092000</v>
      </c>
      <c r="E27" s="57">
        <v>10000000</v>
      </c>
      <c r="F27" s="58">
        <f t="shared" si="0"/>
        <v>1.3449732700012321E-3</v>
      </c>
    </row>
  </sheetData>
  <sortState ref="A2:F27">
    <sortCondition ref="B2:B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2" sqref="B2"/>
    </sheetView>
  </sheetViews>
  <sheetFormatPr baseColWidth="10" defaultRowHeight="15"/>
  <cols>
    <col min="2" max="2" width="50.28515625" customWidth="1"/>
    <col min="3" max="3" width="41.140625" customWidth="1"/>
  </cols>
  <sheetData>
    <row r="1" spans="1:3" ht="16.5" customHeight="1">
      <c r="B1" s="63" t="s">
        <v>4487</v>
      </c>
      <c r="C1" s="63" t="s">
        <v>4488</v>
      </c>
    </row>
    <row r="2" spans="1:3" ht="211.5" customHeight="1">
      <c r="A2" s="67" t="s">
        <v>4489</v>
      </c>
      <c r="B2" s="64" t="s">
        <v>4493</v>
      </c>
      <c r="C2" s="45"/>
    </row>
    <row r="3" spans="1:3" ht="21" customHeight="1">
      <c r="A3" s="67" t="s">
        <v>4490</v>
      </c>
      <c r="B3" s="65" t="s">
        <v>4494</v>
      </c>
      <c r="C3" s="45"/>
    </row>
    <row r="4" spans="1:3" ht="21" customHeight="1">
      <c r="A4" s="67" t="s">
        <v>4491</v>
      </c>
      <c r="B4" s="68">
        <v>214600000</v>
      </c>
      <c r="C4" s="50">
        <v>236606630</v>
      </c>
    </row>
    <row r="5" spans="1:3" ht="88.5" customHeight="1">
      <c r="A5" s="67" t="s">
        <v>4492</v>
      </c>
      <c r="B5" s="66" t="s">
        <v>4495</v>
      </c>
      <c r="C5"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1"/>
  <sheetViews>
    <sheetView tabSelected="1" workbookViewId="0">
      <selection activeCell="A9" sqref="A9"/>
    </sheetView>
  </sheetViews>
  <sheetFormatPr baseColWidth="10" defaultRowHeight="15"/>
  <cols>
    <col min="1" max="1" width="8.42578125" customWidth="1"/>
    <col min="2" max="2" width="5.7109375" customWidth="1"/>
    <col min="3" max="3" width="33.5703125" bestFit="1" customWidth="1"/>
  </cols>
  <sheetData>
    <row r="2" spans="2:3" ht="30">
      <c r="B2" s="77"/>
      <c r="C2" s="78" t="s">
        <v>4511</v>
      </c>
    </row>
    <row r="3" spans="2:3">
      <c r="B3" s="77"/>
      <c r="C3" s="78"/>
    </row>
    <row r="5" spans="2:3">
      <c r="B5" s="63" t="s">
        <v>4499</v>
      </c>
      <c r="C5" s="63" t="s">
        <v>4500</v>
      </c>
    </row>
    <row r="6" spans="2:3">
      <c r="B6" s="45">
        <v>1</v>
      </c>
      <c r="C6" s="45" t="s">
        <v>430</v>
      </c>
    </row>
    <row r="7" spans="2:3">
      <c r="B7" s="45">
        <v>2</v>
      </c>
      <c r="C7" s="75" t="s">
        <v>30</v>
      </c>
    </row>
    <row r="8" spans="2:3">
      <c r="B8" s="45">
        <v>3</v>
      </c>
      <c r="C8" s="45" t="s">
        <v>199</v>
      </c>
    </row>
    <row r="9" spans="2:3">
      <c r="B9" s="45">
        <v>4</v>
      </c>
      <c r="C9" s="75" t="s">
        <v>399</v>
      </c>
    </row>
    <row r="10" spans="2:3">
      <c r="B10" s="45">
        <v>5</v>
      </c>
      <c r="C10" s="75" t="s">
        <v>88</v>
      </c>
    </row>
    <row r="11" spans="2:3">
      <c r="B11" s="45">
        <v>6</v>
      </c>
      <c r="C11" s="75" t="s">
        <v>4501</v>
      </c>
    </row>
    <row r="12" spans="2:3">
      <c r="B12" s="45">
        <v>7</v>
      </c>
      <c r="C12" s="75" t="s">
        <v>119</v>
      </c>
    </row>
    <row r="13" spans="2:3">
      <c r="B13" s="45">
        <v>8</v>
      </c>
      <c r="C13" s="75" t="s">
        <v>434</v>
      </c>
    </row>
    <row r="14" spans="2:3">
      <c r="B14" s="45">
        <v>9</v>
      </c>
      <c r="C14" s="75" t="s">
        <v>4502</v>
      </c>
    </row>
    <row r="15" spans="2:3">
      <c r="B15" s="45">
        <v>10</v>
      </c>
      <c r="C15" s="75" t="s">
        <v>340</v>
      </c>
    </row>
    <row r="16" spans="2:3">
      <c r="B16" s="45">
        <v>11</v>
      </c>
      <c r="C16" s="75" t="s">
        <v>4503</v>
      </c>
    </row>
    <row r="17" spans="2:3">
      <c r="B17" s="45">
        <v>12</v>
      </c>
      <c r="C17" s="75" t="s">
        <v>4504</v>
      </c>
    </row>
    <row r="18" spans="2:3">
      <c r="B18" s="45">
        <v>13</v>
      </c>
      <c r="C18" s="45" t="s">
        <v>451</v>
      </c>
    </row>
    <row r="19" spans="2:3">
      <c r="B19" s="45">
        <v>14</v>
      </c>
      <c r="C19" s="75" t="s">
        <v>4505</v>
      </c>
    </row>
    <row r="20" spans="2:3">
      <c r="B20" s="45">
        <v>15</v>
      </c>
      <c r="C20" s="45" t="s">
        <v>122</v>
      </c>
    </row>
    <row r="21" spans="2:3">
      <c r="B21" s="45">
        <v>16</v>
      </c>
      <c r="C21" s="75" t="s">
        <v>4506</v>
      </c>
    </row>
    <row r="22" spans="2:3">
      <c r="B22" s="45">
        <v>17</v>
      </c>
      <c r="C22" s="75" t="s">
        <v>1504</v>
      </c>
    </row>
    <row r="23" spans="2:3">
      <c r="B23" s="45">
        <v>18</v>
      </c>
      <c r="C23" s="75" t="s">
        <v>4507</v>
      </c>
    </row>
    <row r="24" spans="2:3">
      <c r="B24" s="45">
        <v>19</v>
      </c>
      <c r="C24" s="75" t="s">
        <v>4508</v>
      </c>
    </row>
    <row r="25" spans="2:3">
      <c r="B25" s="45">
        <v>20</v>
      </c>
      <c r="C25" s="75" t="s">
        <v>4509</v>
      </c>
    </row>
    <row r="26" spans="2:3">
      <c r="B26" s="45">
        <v>21</v>
      </c>
      <c r="C26" s="45" t="s">
        <v>293</v>
      </c>
    </row>
    <row r="27" spans="2:3">
      <c r="B27" s="45">
        <v>22</v>
      </c>
      <c r="C27" s="45" t="s">
        <v>404</v>
      </c>
    </row>
    <row r="28" spans="2:3">
      <c r="B28" s="45">
        <v>23</v>
      </c>
      <c r="C28" s="45" t="s">
        <v>25</v>
      </c>
    </row>
    <row r="29" spans="2:3">
      <c r="B29" s="45">
        <v>24</v>
      </c>
      <c r="C29" s="45" t="s">
        <v>286</v>
      </c>
    </row>
    <row r="30" spans="2:3">
      <c r="B30" s="45">
        <v>25</v>
      </c>
      <c r="C30" s="45" t="s">
        <v>435</v>
      </c>
    </row>
    <row r="31" spans="2:3">
      <c r="B31" s="45">
        <v>26</v>
      </c>
      <c r="C31" s="75" t="s">
        <v>4510</v>
      </c>
    </row>
  </sheetData>
  <sortState ref="B2:C27">
    <sortCondition ref="C2:C27"/>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167"/>
  <sheetViews>
    <sheetView topLeftCell="CH1" workbookViewId="0">
      <selection activeCell="A9" sqref="A9"/>
    </sheetView>
  </sheetViews>
  <sheetFormatPr baseColWidth="10" defaultColWidth="9.140625" defaultRowHeight="15"/>
  <cols>
    <col min="11" max="11" width="18.5703125" customWidth="1"/>
    <col min="12" max="12" width="11" bestFit="1" customWidth="1"/>
    <col min="38" max="38" width="32.85546875" customWidth="1"/>
    <col min="56" max="82" width="9.140625" customWidth="1"/>
    <col min="83" max="83" width="20.140625" customWidth="1"/>
    <col min="84" max="84" width="21.5703125" customWidth="1"/>
    <col min="85" max="85" width="20" customWidth="1"/>
    <col min="86" max="86" width="20.42578125" style="3" customWidth="1"/>
    <col min="87" max="87" width="21" customWidth="1"/>
    <col min="88" max="88" width="20.85546875" customWidth="1"/>
    <col min="89" max="89" width="19.140625" customWidth="1"/>
    <col min="90" max="102" width="9.140625" customWidth="1"/>
    <col min="103" max="103" width="16.7109375" customWidth="1"/>
    <col min="104" max="112" width="9.140625" customWidth="1"/>
    <col min="113" max="113" width="19" customWidth="1"/>
    <col min="114" max="114" width="19.140625" customWidth="1"/>
    <col min="115" max="115" width="17.42578125" customWidth="1"/>
    <col min="116" max="116" width="22.5703125" customWidth="1"/>
    <col min="117" max="259" width="9.140625" customWidth="1"/>
  </cols>
  <sheetData>
    <row r="1" spans="1:261">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s="3">
        <v>86</v>
      </c>
      <c r="CI1">
        <v>87</v>
      </c>
      <c r="CJ1">
        <v>88</v>
      </c>
      <c r="CK1">
        <v>89</v>
      </c>
      <c r="CL1">
        <v>90</v>
      </c>
      <c r="CM1">
        <v>91</v>
      </c>
      <c r="CN1">
        <v>92</v>
      </c>
      <c r="CO1">
        <v>93</v>
      </c>
      <c r="CP1">
        <v>94</v>
      </c>
      <c r="CQ1">
        <v>95</v>
      </c>
      <c r="CR1">
        <v>96</v>
      </c>
      <c r="CS1">
        <v>97</v>
      </c>
      <c r="CT1">
        <v>98</v>
      </c>
      <c r="CU1">
        <v>99</v>
      </c>
      <c r="CV1">
        <v>100</v>
      </c>
      <c r="CW1">
        <v>101</v>
      </c>
      <c r="CX1">
        <v>102</v>
      </c>
      <c r="CY1">
        <v>103</v>
      </c>
      <c r="CZ1">
        <v>104</v>
      </c>
      <c r="DA1">
        <v>105</v>
      </c>
      <c r="DB1">
        <v>106</v>
      </c>
      <c r="DC1">
        <v>107</v>
      </c>
      <c r="DD1">
        <v>108</v>
      </c>
      <c r="DE1">
        <v>109</v>
      </c>
      <c r="DF1">
        <v>110</v>
      </c>
      <c r="DG1">
        <v>111</v>
      </c>
      <c r="DH1">
        <v>112</v>
      </c>
      <c r="DI1">
        <v>113</v>
      </c>
      <c r="DJ1">
        <v>114</v>
      </c>
      <c r="DK1">
        <v>115</v>
      </c>
      <c r="DL1">
        <v>116</v>
      </c>
      <c r="DM1">
        <v>117</v>
      </c>
      <c r="DN1">
        <v>118</v>
      </c>
      <c r="DO1">
        <v>119</v>
      </c>
      <c r="DP1">
        <v>120</v>
      </c>
      <c r="DQ1">
        <v>121</v>
      </c>
      <c r="DR1">
        <v>122</v>
      </c>
      <c r="DS1">
        <v>123</v>
      </c>
      <c r="DT1">
        <v>124</v>
      </c>
      <c r="DU1">
        <v>125</v>
      </c>
      <c r="DV1">
        <v>126</v>
      </c>
      <c r="DW1">
        <v>127</v>
      </c>
      <c r="DX1">
        <v>128</v>
      </c>
      <c r="DY1">
        <v>129</v>
      </c>
      <c r="DZ1">
        <v>130</v>
      </c>
      <c r="EA1">
        <v>131</v>
      </c>
      <c r="EB1">
        <v>132</v>
      </c>
      <c r="EC1">
        <v>133</v>
      </c>
      <c r="ED1">
        <v>134</v>
      </c>
      <c r="EE1">
        <v>135</v>
      </c>
      <c r="EF1">
        <v>136</v>
      </c>
      <c r="EG1">
        <v>137</v>
      </c>
      <c r="EH1">
        <v>138</v>
      </c>
      <c r="EI1">
        <v>139</v>
      </c>
      <c r="EJ1">
        <v>140</v>
      </c>
      <c r="EK1">
        <v>141</v>
      </c>
      <c r="EL1">
        <v>142</v>
      </c>
      <c r="EM1">
        <v>143</v>
      </c>
      <c r="EN1">
        <v>144</v>
      </c>
      <c r="EO1">
        <v>145</v>
      </c>
      <c r="EP1">
        <v>146</v>
      </c>
      <c r="EQ1">
        <v>147</v>
      </c>
      <c r="ER1">
        <v>148</v>
      </c>
      <c r="ES1">
        <v>149</v>
      </c>
      <c r="ET1">
        <v>150</v>
      </c>
      <c r="EU1">
        <v>151</v>
      </c>
      <c r="EV1">
        <v>152</v>
      </c>
      <c r="EW1">
        <v>153</v>
      </c>
      <c r="EX1">
        <v>154</v>
      </c>
      <c r="EY1">
        <v>155</v>
      </c>
      <c r="EZ1">
        <v>156</v>
      </c>
      <c r="FA1">
        <v>157</v>
      </c>
      <c r="FB1">
        <v>158</v>
      </c>
      <c r="FC1">
        <v>159</v>
      </c>
      <c r="FD1">
        <v>160</v>
      </c>
      <c r="FE1">
        <v>161</v>
      </c>
      <c r="FF1">
        <v>162</v>
      </c>
      <c r="FG1">
        <v>163</v>
      </c>
      <c r="FH1">
        <v>164</v>
      </c>
      <c r="FI1">
        <v>165</v>
      </c>
      <c r="FJ1">
        <v>166</v>
      </c>
      <c r="FK1">
        <v>167</v>
      </c>
      <c r="FL1">
        <v>168</v>
      </c>
      <c r="FM1">
        <v>169</v>
      </c>
      <c r="FN1">
        <v>170</v>
      </c>
      <c r="FO1">
        <v>171</v>
      </c>
      <c r="FP1">
        <v>172</v>
      </c>
      <c r="FQ1">
        <v>173</v>
      </c>
      <c r="FR1">
        <v>174</v>
      </c>
      <c r="FS1">
        <v>175</v>
      </c>
      <c r="FT1">
        <v>176</v>
      </c>
      <c r="FU1">
        <v>177</v>
      </c>
      <c r="FV1">
        <v>178</v>
      </c>
      <c r="FW1">
        <v>179</v>
      </c>
      <c r="FX1">
        <v>180</v>
      </c>
      <c r="FY1">
        <v>181</v>
      </c>
      <c r="FZ1">
        <v>182</v>
      </c>
      <c r="GA1">
        <v>183</v>
      </c>
      <c r="GB1">
        <v>184</v>
      </c>
      <c r="GC1">
        <v>185</v>
      </c>
      <c r="GD1">
        <v>186</v>
      </c>
      <c r="GE1">
        <v>187</v>
      </c>
      <c r="GF1">
        <v>188</v>
      </c>
      <c r="GG1">
        <v>189</v>
      </c>
      <c r="GH1">
        <v>190</v>
      </c>
      <c r="GI1">
        <v>191</v>
      </c>
      <c r="GJ1">
        <v>192</v>
      </c>
      <c r="GK1">
        <v>193</v>
      </c>
      <c r="GL1">
        <v>194</v>
      </c>
      <c r="GM1">
        <v>195</v>
      </c>
      <c r="GN1">
        <v>196</v>
      </c>
      <c r="GO1">
        <v>197</v>
      </c>
      <c r="GP1">
        <v>198</v>
      </c>
      <c r="GQ1">
        <v>199</v>
      </c>
      <c r="GR1">
        <v>200</v>
      </c>
      <c r="GS1">
        <v>201</v>
      </c>
      <c r="GT1">
        <v>202</v>
      </c>
      <c r="GU1">
        <v>203</v>
      </c>
      <c r="GV1">
        <v>204</v>
      </c>
      <c r="GW1">
        <v>205</v>
      </c>
      <c r="GX1">
        <v>206</v>
      </c>
      <c r="GY1">
        <v>207</v>
      </c>
      <c r="GZ1">
        <v>208</v>
      </c>
      <c r="HA1">
        <v>209</v>
      </c>
      <c r="HB1">
        <v>210</v>
      </c>
      <c r="HC1">
        <v>211</v>
      </c>
      <c r="HD1">
        <v>212</v>
      </c>
      <c r="HE1">
        <v>213</v>
      </c>
      <c r="HF1">
        <v>214</v>
      </c>
      <c r="HG1">
        <v>215</v>
      </c>
      <c r="HH1">
        <v>216</v>
      </c>
      <c r="HI1">
        <v>217</v>
      </c>
      <c r="HJ1">
        <v>218</v>
      </c>
      <c r="HK1">
        <v>219</v>
      </c>
      <c r="HL1">
        <v>220</v>
      </c>
      <c r="HM1">
        <v>221</v>
      </c>
      <c r="HN1">
        <v>222</v>
      </c>
      <c r="HO1">
        <v>223</v>
      </c>
      <c r="HP1">
        <v>224</v>
      </c>
      <c r="HQ1">
        <v>225</v>
      </c>
      <c r="HR1">
        <v>226</v>
      </c>
      <c r="HS1">
        <v>227</v>
      </c>
      <c r="HT1">
        <v>228</v>
      </c>
      <c r="HU1">
        <v>229</v>
      </c>
      <c r="HV1">
        <v>230</v>
      </c>
      <c r="HW1">
        <v>231</v>
      </c>
      <c r="HX1">
        <v>232</v>
      </c>
      <c r="HY1">
        <v>233</v>
      </c>
      <c r="HZ1">
        <v>234</v>
      </c>
      <c r="IA1">
        <v>235</v>
      </c>
      <c r="IB1">
        <v>236</v>
      </c>
      <c r="IC1">
        <v>237</v>
      </c>
      <c r="ID1">
        <v>238</v>
      </c>
      <c r="IE1">
        <v>239</v>
      </c>
      <c r="IF1">
        <v>240</v>
      </c>
      <c r="IG1">
        <v>241</v>
      </c>
      <c r="IH1">
        <v>242</v>
      </c>
      <c r="II1">
        <v>243</v>
      </c>
      <c r="IJ1">
        <v>244</v>
      </c>
      <c r="IK1">
        <v>245</v>
      </c>
      <c r="IL1">
        <v>246</v>
      </c>
      <c r="IM1">
        <v>247</v>
      </c>
      <c r="IN1">
        <v>248</v>
      </c>
      <c r="IO1">
        <v>249</v>
      </c>
      <c r="IP1">
        <v>250</v>
      </c>
      <c r="IQ1">
        <v>251</v>
      </c>
      <c r="IV1">
        <v>252</v>
      </c>
      <c r="IW1">
        <v>253</v>
      </c>
      <c r="IX1">
        <v>254</v>
      </c>
      <c r="IY1">
        <v>252</v>
      </c>
    </row>
    <row r="2" spans="1:261">
      <c r="A2" t="s">
        <v>0</v>
      </c>
      <c r="B2" t="s">
        <v>494</v>
      </c>
      <c r="C2" t="s">
        <v>495</v>
      </c>
      <c r="D2" t="s">
        <v>496</v>
      </c>
      <c r="E2" t="s">
        <v>497</v>
      </c>
      <c r="F2" t="s">
        <v>498</v>
      </c>
      <c r="G2" t="s">
        <v>499</v>
      </c>
      <c r="H2" t="s">
        <v>500</v>
      </c>
      <c r="I2" t="s">
        <v>501</v>
      </c>
      <c r="J2" t="s">
        <v>502</v>
      </c>
      <c r="K2" t="s">
        <v>503</v>
      </c>
      <c r="L2" t="s">
        <v>504</v>
      </c>
      <c r="M2" t="s">
        <v>505</v>
      </c>
      <c r="N2" t="s">
        <v>506</v>
      </c>
      <c r="O2" t="s">
        <v>507</v>
      </c>
      <c r="P2" t="s">
        <v>508</v>
      </c>
      <c r="Q2" t="s">
        <v>509</v>
      </c>
      <c r="R2" t="s">
        <v>510</v>
      </c>
      <c r="S2" t="s">
        <v>511</v>
      </c>
      <c r="T2" t="s">
        <v>512</v>
      </c>
      <c r="U2" t="s">
        <v>513</v>
      </c>
      <c r="V2" t="s">
        <v>514</v>
      </c>
      <c r="W2" t="s">
        <v>515</v>
      </c>
      <c r="X2" t="s">
        <v>516</v>
      </c>
      <c r="Y2" t="s">
        <v>517</v>
      </c>
      <c r="Z2" t="s">
        <v>516</v>
      </c>
      <c r="AA2" t="s">
        <v>517</v>
      </c>
      <c r="AB2" t="s">
        <v>516</v>
      </c>
      <c r="AC2" t="s">
        <v>518</v>
      </c>
      <c r="AD2" t="s">
        <v>516</v>
      </c>
      <c r="AE2" t="s">
        <v>518</v>
      </c>
      <c r="AF2" t="s">
        <v>516</v>
      </c>
      <c r="AG2" t="s">
        <v>517</v>
      </c>
      <c r="AH2" t="s">
        <v>516</v>
      </c>
      <c r="AI2" t="s">
        <v>517</v>
      </c>
      <c r="AJ2" t="s">
        <v>516</v>
      </c>
      <c r="AK2" t="s">
        <v>519</v>
      </c>
      <c r="AL2" s="2" t="s">
        <v>520</v>
      </c>
      <c r="AM2" t="s">
        <v>521</v>
      </c>
      <c r="AN2" t="s">
        <v>522</v>
      </c>
      <c r="AO2" t="s">
        <v>523</v>
      </c>
      <c r="AP2" t="s">
        <v>524</v>
      </c>
      <c r="AQ2" t="s">
        <v>525</v>
      </c>
      <c r="AR2" t="s">
        <v>526</v>
      </c>
      <c r="AS2" t="s">
        <v>527</v>
      </c>
      <c r="AT2" t="s">
        <v>528</v>
      </c>
      <c r="AU2" t="s">
        <v>529</v>
      </c>
      <c r="AV2" t="s">
        <v>530</v>
      </c>
      <c r="AW2" t="s">
        <v>531</v>
      </c>
      <c r="AX2" t="s">
        <v>532</v>
      </c>
      <c r="AY2" t="s">
        <v>533</v>
      </c>
      <c r="AZ2" t="s">
        <v>534</v>
      </c>
      <c r="BA2" t="s">
        <v>535</v>
      </c>
      <c r="BB2" t="s">
        <v>536</v>
      </c>
      <c r="BC2" t="s">
        <v>536</v>
      </c>
      <c r="BD2" s="4" t="s">
        <v>537</v>
      </c>
      <c r="BE2" s="4" t="s">
        <v>538</v>
      </c>
      <c r="BF2" s="4" t="s">
        <v>539</v>
      </c>
      <c r="BG2" s="4" t="s">
        <v>540</v>
      </c>
      <c r="BH2" s="5" t="s">
        <v>541</v>
      </c>
      <c r="BI2" s="5" t="s">
        <v>542</v>
      </c>
      <c r="BJ2" t="s">
        <v>543</v>
      </c>
      <c r="BK2" t="s">
        <v>544</v>
      </c>
      <c r="BL2" t="s">
        <v>545</v>
      </c>
      <c r="BM2" t="s">
        <v>546</v>
      </c>
      <c r="BN2" t="s">
        <v>547</v>
      </c>
      <c r="BO2" s="6" t="s">
        <v>548</v>
      </c>
      <c r="BP2" t="s">
        <v>549</v>
      </c>
      <c r="BQ2" t="s">
        <v>550</v>
      </c>
      <c r="BR2" t="s">
        <v>551</v>
      </c>
      <c r="BS2" t="s">
        <v>552</v>
      </c>
      <c r="BT2" t="s">
        <v>553</v>
      </c>
      <c r="BU2" t="s">
        <v>554</v>
      </c>
      <c r="BV2" t="s">
        <v>555</v>
      </c>
      <c r="BW2" t="s">
        <v>556</v>
      </c>
      <c r="BX2" t="s">
        <v>557</v>
      </c>
      <c r="BY2" t="s">
        <v>558</v>
      </c>
      <c r="BZ2" t="s">
        <v>559</v>
      </c>
      <c r="CA2" t="s">
        <v>560</v>
      </c>
      <c r="CB2" t="s">
        <v>560</v>
      </c>
      <c r="CC2" t="s">
        <v>561</v>
      </c>
      <c r="CD2" t="s">
        <v>562</v>
      </c>
      <c r="CE2" t="s">
        <v>563</v>
      </c>
      <c r="CF2" s="5" t="s">
        <v>564</v>
      </c>
      <c r="CG2" s="5" t="s">
        <v>565</v>
      </c>
      <c r="CH2" s="3" t="s">
        <v>566</v>
      </c>
      <c r="CI2" t="s">
        <v>567</v>
      </c>
      <c r="CJ2" s="5" t="s">
        <v>568</v>
      </c>
      <c r="CK2" s="5" t="s">
        <v>569</v>
      </c>
      <c r="CL2" t="s">
        <v>570</v>
      </c>
      <c r="CM2" t="s">
        <v>571</v>
      </c>
      <c r="CN2" t="s">
        <v>572</v>
      </c>
      <c r="CO2" t="s">
        <v>573</v>
      </c>
      <c r="CP2" t="s">
        <v>574</v>
      </c>
      <c r="CQ2" t="s">
        <v>575</v>
      </c>
      <c r="CR2" t="s">
        <v>576</v>
      </c>
      <c r="CS2" t="s">
        <v>577</v>
      </c>
      <c r="CT2" t="s">
        <v>578</v>
      </c>
      <c r="CU2" t="s">
        <v>579</v>
      </c>
      <c r="CV2" t="s">
        <v>580</v>
      </c>
      <c r="CW2" t="s">
        <v>581</v>
      </c>
      <c r="CX2" s="6" t="s">
        <v>582</v>
      </c>
      <c r="CY2" t="s">
        <v>583</v>
      </c>
      <c r="CZ2" t="s">
        <v>584</v>
      </c>
      <c r="DA2" t="s">
        <v>585</v>
      </c>
      <c r="DB2" t="s">
        <v>586</v>
      </c>
      <c r="DC2" t="s">
        <v>587</v>
      </c>
      <c r="DD2" t="s">
        <v>588</v>
      </c>
      <c r="DE2" t="s">
        <v>589</v>
      </c>
      <c r="DF2" t="s">
        <v>590</v>
      </c>
      <c r="DG2" t="s">
        <v>591</v>
      </c>
      <c r="DH2" t="s">
        <v>592</v>
      </c>
      <c r="DI2" s="4" t="s">
        <v>593</v>
      </c>
      <c r="DJ2" s="4" t="s">
        <v>594</v>
      </c>
      <c r="DK2" s="4" t="s">
        <v>595</v>
      </c>
      <c r="DL2" s="4" t="s">
        <v>596</v>
      </c>
      <c r="DM2" t="s">
        <v>597</v>
      </c>
      <c r="DN2" t="s">
        <v>598</v>
      </c>
      <c r="DO2" t="s">
        <v>599</v>
      </c>
      <c r="DP2" t="s">
        <v>600</v>
      </c>
      <c r="DQ2" t="s">
        <v>601</v>
      </c>
      <c r="DR2" t="s">
        <v>602</v>
      </c>
      <c r="DS2" t="s">
        <v>603</v>
      </c>
      <c r="DT2" t="s">
        <v>604</v>
      </c>
      <c r="DU2" t="s">
        <v>605</v>
      </c>
      <c r="DV2" t="s">
        <v>606</v>
      </c>
      <c r="DW2" t="s">
        <v>607</v>
      </c>
      <c r="DX2" t="s">
        <v>608</v>
      </c>
      <c r="DY2" t="s">
        <v>609</v>
      </c>
      <c r="DZ2" t="s">
        <v>610</v>
      </c>
      <c r="EA2" t="s">
        <v>611</v>
      </c>
      <c r="EB2" t="s">
        <v>612</v>
      </c>
      <c r="EC2" t="s">
        <v>613</v>
      </c>
      <c r="ED2" t="s">
        <v>614</v>
      </c>
      <c r="EE2" t="s">
        <v>615</v>
      </c>
      <c r="EF2" t="s">
        <v>615</v>
      </c>
      <c r="EG2" s="4" t="s">
        <v>616</v>
      </c>
      <c r="EH2" t="s">
        <v>617</v>
      </c>
      <c r="EI2" t="s">
        <v>618</v>
      </c>
      <c r="EJ2" t="s">
        <v>619</v>
      </c>
      <c r="EK2" t="s">
        <v>620</v>
      </c>
      <c r="EL2" t="s">
        <v>621</v>
      </c>
      <c r="EM2" t="s">
        <v>622</v>
      </c>
      <c r="EN2" t="s">
        <v>623</v>
      </c>
      <c r="EO2" t="s">
        <v>624</v>
      </c>
      <c r="EP2" t="s">
        <v>625</v>
      </c>
      <c r="EQ2" t="s">
        <v>626</v>
      </c>
      <c r="ER2" t="s">
        <v>627</v>
      </c>
      <c r="ES2" t="s">
        <v>628</v>
      </c>
      <c r="ET2" t="s">
        <v>629</v>
      </c>
      <c r="EU2" t="s">
        <v>630</v>
      </c>
      <c r="EV2" t="s">
        <v>630</v>
      </c>
      <c r="EW2" t="s">
        <v>631</v>
      </c>
      <c r="EX2" t="s">
        <v>632</v>
      </c>
      <c r="EY2" t="s">
        <v>633</v>
      </c>
      <c r="EZ2" t="s">
        <v>634</v>
      </c>
      <c r="FA2" t="s">
        <v>635</v>
      </c>
      <c r="FB2" t="s">
        <v>636</v>
      </c>
      <c r="FC2" t="s">
        <v>637</v>
      </c>
      <c r="FD2" t="s">
        <v>638</v>
      </c>
      <c r="FE2" t="s">
        <v>639</v>
      </c>
      <c r="FF2" t="s">
        <v>640</v>
      </c>
      <c r="FG2" t="s">
        <v>640</v>
      </c>
      <c r="FH2" t="s">
        <v>641</v>
      </c>
      <c r="FI2" t="s">
        <v>642</v>
      </c>
      <c r="FJ2" t="s">
        <v>643</v>
      </c>
      <c r="FK2" t="s">
        <v>644</v>
      </c>
      <c r="FL2" t="s">
        <v>645</v>
      </c>
      <c r="FM2" t="s">
        <v>646</v>
      </c>
      <c r="FN2" t="s">
        <v>647</v>
      </c>
      <c r="FO2" t="s">
        <v>648</v>
      </c>
      <c r="FP2" t="s">
        <v>649</v>
      </c>
      <c r="FQ2" t="s">
        <v>650</v>
      </c>
      <c r="FR2" t="s">
        <v>651</v>
      </c>
      <c r="FS2" t="s">
        <v>652</v>
      </c>
      <c r="FT2" t="s">
        <v>653</v>
      </c>
      <c r="FU2" t="s">
        <v>654</v>
      </c>
      <c r="FV2" t="s">
        <v>655</v>
      </c>
      <c r="FW2" t="s">
        <v>656</v>
      </c>
      <c r="FX2" t="s">
        <v>657</v>
      </c>
      <c r="FY2" t="s">
        <v>658</v>
      </c>
      <c r="FZ2" t="s">
        <v>659</v>
      </c>
      <c r="GA2" t="s">
        <v>660</v>
      </c>
      <c r="GB2" t="s">
        <v>661</v>
      </c>
      <c r="GC2" t="s">
        <v>662</v>
      </c>
      <c r="GD2" t="s">
        <v>663</v>
      </c>
      <c r="GE2" t="s">
        <v>664</v>
      </c>
      <c r="GF2" t="s">
        <v>665</v>
      </c>
      <c r="GG2" t="s">
        <v>666</v>
      </c>
      <c r="GH2" t="s">
        <v>667</v>
      </c>
      <c r="GI2" t="s">
        <v>668</v>
      </c>
      <c r="GJ2" t="s">
        <v>669</v>
      </c>
      <c r="GK2" t="s">
        <v>670</v>
      </c>
      <c r="GL2" t="s">
        <v>671</v>
      </c>
      <c r="GM2" t="s">
        <v>672</v>
      </c>
      <c r="GN2" t="s">
        <v>673</v>
      </c>
      <c r="GO2" t="s">
        <v>674</v>
      </c>
      <c r="GP2" t="s">
        <v>675</v>
      </c>
      <c r="GQ2" t="s">
        <v>676</v>
      </c>
      <c r="GR2" t="s">
        <v>677</v>
      </c>
      <c r="GS2" t="s">
        <v>678</v>
      </c>
      <c r="GT2" t="s">
        <v>679</v>
      </c>
      <c r="GU2" t="s">
        <v>680</v>
      </c>
      <c r="GV2" t="s">
        <v>681</v>
      </c>
      <c r="GW2" t="s">
        <v>682</v>
      </c>
      <c r="GX2" t="s">
        <v>683</v>
      </c>
      <c r="GY2" t="s">
        <v>684</v>
      </c>
      <c r="GZ2" t="s">
        <v>684</v>
      </c>
      <c r="HA2" t="s">
        <v>685</v>
      </c>
      <c r="HB2" t="s">
        <v>686</v>
      </c>
      <c r="HC2" t="s">
        <v>687</v>
      </c>
      <c r="HD2" t="s">
        <v>688</v>
      </c>
      <c r="HE2" t="s">
        <v>689</v>
      </c>
      <c r="HF2" t="s">
        <v>690</v>
      </c>
      <c r="HG2" t="s">
        <v>691</v>
      </c>
      <c r="HH2" t="s">
        <v>692</v>
      </c>
      <c r="HI2" t="s">
        <v>693</v>
      </c>
      <c r="HJ2" t="s">
        <v>694</v>
      </c>
      <c r="HK2" t="s">
        <v>694</v>
      </c>
      <c r="HL2" t="s">
        <v>695</v>
      </c>
      <c r="HM2" t="s">
        <v>696</v>
      </c>
      <c r="HN2" t="s">
        <v>697</v>
      </c>
      <c r="HO2" t="s">
        <v>698</v>
      </c>
      <c r="HP2" t="s">
        <v>699</v>
      </c>
      <c r="HQ2" t="s">
        <v>700</v>
      </c>
      <c r="HR2" t="s">
        <v>701</v>
      </c>
      <c r="HS2" t="s">
        <v>702</v>
      </c>
      <c r="HT2" t="s">
        <v>703</v>
      </c>
      <c r="HU2" t="s">
        <v>704</v>
      </c>
      <c r="HV2" t="s">
        <v>705</v>
      </c>
      <c r="HW2" t="s">
        <v>706</v>
      </c>
      <c r="HX2" t="s">
        <v>707</v>
      </c>
      <c r="HY2" t="s">
        <v>708</v>
      </c>
      <c r="HZ2" t="s">
        <v>708</v>
      </c>
      <c r="IA2" t="s">
        <v>709</v>
      </c>
      <c r="IB2" t="s">
        <v>710</v>
      </c>
      <c r="IC2" t="s">
        <v>711</v>
      </c>
      <c r="ID2" t="s">
        <v>712</v>
      </c>
      <c r="IE2" t="s">
        <v>713</v>
      </c>
      <c r="IF2" t="s">
        <v>714</v>
      </c>
      <c r="IG2" t="s">
        <v>715</v>
      </c>
      <c r="IH2" t="s">
        <v>716</v>
      </c>
      <c r="II2" t="s">
        <v>717</v>
      </c>
      <c r="IJ2" t="s">
        <v>718</v>
      </c>
      <c r="IK2" t="s">
        <v>718</v>
      </c>
      <c r="IL2" t="s">
        <v>719</v>
      </c>
      <c r="IM2" t="s">
        <v>720</v>
      </c>
      <c r="IN2" t="s">
        <v>721</v>
      </c>
      <c r="IO2" t="s">
        <v>722</v>
      </c>
      <c r="IP2" t="s">
        <v>723</v>
      </c>
      <c r="IQ2" t="s">
        <v>724</v>
      </c>
      <c r="IR2" s="6" t="s">
        <v>725</v>
      </c>
      <c r="IS2" s="6" t="s">
        <v>726</v>
      </c>
      <c r="IT2" s="6" t="s">
        <v>727</v>
      </c>
      <c r="IU2" s="6" t="s">
        <v>728</v>
      </c>
      <c r="IV2" t="s">
        <v>729</v>
      </c>
      <c r="IW2" t="s">
        <v>730</v>
      </c>
      <c r="IX2" t="s">
        <v>731</v>
      </c>
      <c r="IY2" t="s">
        <v>732</v>
      </c>
      <c r="IZ2" s="7" t="s">
        <v>733</v>
      </c>
      <c r="JA2" s="7" t="s">
        <v>734</v>
      </c>
    </row>
    <row r="3" spans="1:261">
      <c r="A3">
        <v>11</v>
      </c>
      <c r="B3" t="s">
        <v>735</v>
      </c>
      <c r="C3" t="s">
        <v>736</v>
      </c>
      <c r="D3" t="s">
        <v>737</v>
      </c>
      <c r="E3" t="s">
        <v>738</v>
      </c>
      <c r="I3" t="s">
        <v>739</v>
      </c>
      <c r="J3" t="s">
        <v>740</v>
      </c>
      <c r="K3" t="s">
        <v>741</v>
      </c>
      <c r="L3">
        <v>900387221</v>
      </c>
      <c r="M3">
        <v>2010</v>
      </c>
      <c r="N3" t="s">
        <v>742</v>
      </c>
      <c r="O3">
        <v>3760067</v>
      </c>
      <c r="P3" t="s">
        <v>743</v>
      </c>
      <c r="Q3" t="s">
        <v>744</v>
      </c>
      <c r="S3" t="s">
        <v>745</v>
      </c>
      <c r="T3" t="s">
        <v>746</v>
      </c>
      <c r="U3" t="s">
        <v>747</v>
      </c>
      <c r="V3" t="s">
        <v>748</v>
      </c>
      <c r="W3" t="s">
        <v>749</v>
      </c>
      <c r="X3" t="s">
        <v>750</v>
      </c>
      <c r="AL3" t="s">
        <v>750</v>
      </c>
      <c r="AM3" t="s">
        <v>751</v>
      </c>
      <c r="AN3" t="s">
        <v>752</v>
      </c>
      <c r="AO3" t="s">
        <v>753</v>
      </c>
      <c r="BA3" t="s">
        <v>754</v>
      </c>
      <c r="BD3" t="s">
        <v>755</v>
      </c>
      <c r="BE3" t="s">
        <v>756</v>
      </c>
      <c r="BF3" t="s">
        <v>757</v>
      </c>
      <c r="BG3" t="s">
        <v>758</v>
      </c>
      <c r="BH3" t="s">
        <v>759</v>
      </c>
      <c r="BI3" t="s">
        <v>760</v>
      </c>
      <c r="BJ3" t="s">
        <v>752</v>
      </c>
      <c r="BN3" t="s">
        <v>761</v>
      </c>
      <c r="BO3" t="str">
        <f>CONCATENATE(BL3," ",BM3," ",BN3)</f>
        <v xml:space="preserve">  Servicio</v>
      </c>
      <c r="BP3" t="s">
        <v>762</v>
      </c>
      <c r="BY3" t="s">
        <v>763</v>
      </c>
      <c r="BZ3" t="s">
        <v>764</v>
      </c>
      <c r="CC3">
        <v>8</v>
      </c>
      <c r="CD3">
        <v>94</v>
      </c>
      <c r="CE3" s="8">
        <v>1507377000</v>
      </c>
      <c r="CF3" s="8">
        <v>2025855000</v>
      </c>
      <c r="CG3" s="8">
        <v>3183509223</v>
      </c>
      <c r="CH3">
        <v>989408943</v>
      </c>
      <c r="CI3" s="8">
        <v>75144544</v>
      </c>
      <c r="CJ3" s="8">
        <v>96288668</v>
      </c>
      <c r="CK3" s="8">
        <v>163307984</v>
      </c>
      <c r="CN3" t="s">
        <v>765</v>
      </c>
      <c r="CO3" t="s">
        <v>752</v>
      </c>
      <c r="CQ3" t="s">
        <v>766</v>
      </c>
      <c r="CR3" t="s">
        <v>740</v>
      </c>
      <c r="CS3">
        <v>239</v>
      </c>
      <c r="CT3">
        <v>0</v>
      </c>
      <c r="CU3">
        <v>5</v>
      </c>
      <c r="CV3">
        <v>2</v>
      </c>
      <c r="CW3">
        <v>0</v>
      </c>
      <c r="CX3">
        <f t="shared" ref="CX3:CX66" si="0">SUM(CS3:CW3)</f>
        <v>246</v>
      </c>
      <c r="CY3" t="s">
        <v>767</v>
      </c>
      <c r="CZ3" t="s">
        <v>752</v>
      </c>
      <c r="DA3" t="s">
        <v>768</v>
      </c>
      <c r="DB3" t="s">
        <v>768</v>
      </c>
      <c r="DC3" t="s">
        <v>768</v>
      </c>
      <c r="DD3" t="s">
        <v>768</v>
      </c>
      <c r="DE3" t="s">
        <v>768</v>
      </c>
      <c r="DF3" t="s">
        <v>768</v>
      </c>
      <c r="DG3" t="s">
        <v>768</v>
      </c>
      <c r="DH3" t="s">
        <v>768</v>
      </c>
      <c r="DI3" s="8">
        <v>4350940199</v>
      </c>
      <c r="DJ3" s="8">
        <v>5873769269</v>
      </c>
      <c r="DK3" s="8">
        <v>223242014</v>
      </c>
      <c r="DL3" s="8">
        <v>301376719</v>
      </c>
      <c r="DO3" t="s">
        <v>769</v>
      </c>
      <c r="DP3" t="s">
        <v>770</v>
      </c>
      <c r="DW3" t="s">
        <v>26</v>
      </c>
      <c r="DY3" t="s">
        <v>771</v>
      </c>
      <c r="DZ3" t="s">
        <v>772</v>
      </c>
      <c r="EG3" t="s">
        <v>773</v>
      </c>
      <c r="EH3">
        <v>3</v>
      </c>
      <c r="EI3" t="s">
        <v>774</v>
      </c>
      <c r="EJ3" t="s">
        <v>775</v>
      </c>
      <c r="EK3" t="s">
        <v>776</v>
      </c>
      <c r="EL3" t="s">
        <v>742</v>
      </c>
      <c r="EM3" t="s">
        <v>777</v>
      </c>
      <c r="EN3" t="s">
        <v>778</v>
      </c>
      <c r="EO3" t="s">
        <v>779</v>
      </c>
      <c r="EW3" t="s">
        <v>780</v>
      </c>
      <c r="EX3">
        <v>3</v>
      </c>
      <c r="EY3" t="s">
        <v>781</v>
      </c>
      <c r="FE3" t="s">
        <v>782</v>
      </c>
      <c r="FH3" s="9" t="s">
        <v>783</v>
      </c>
      <c r="FI3">
        <v>3</v>
      </c>
      <c r="FJ3" t="s">
        <v>784</v>
      </c>
      <c r="FK3" t="s">
        <v>784</v>
      </c>
      <c r="FL3" t="s">
        <v>785</v>
      </c>
      <c r="FM3" t="s">
        <v>784</v>
      </c>
      <c r="FN3" t="s">
        <v>784</v>
      </c>
      <c r="FO3" t="s">
        <v>786</v>
      </c>
      <c r="FP3" t="s">
        <v>784</v>
      </c>
      <c r="FQ3" t="s">
        <v>786</v>
      </c>
      <c r="FR3" t="s">
        <v>785</v>
      </c>
      <c r="FS3" t="s">
        <v>786</v>
      </c>
      <c r="FT3" t="s">
        <v>787</v>
      </c>
      <c r="FU3" t="s">
        <v>784</v>
      </c>
      <c r="FV3" t="s">
        <v>786</v>
      </c>
      <c r="FW3" t="s">
        <v>788</v>
      </c>
      <c r="FX3" t="s">
        <v>785</v>
      </c>
      <c r="FY3" t="s">
        <v>784</v>
      </c>
      <c r="FZ3" t="s">
        <v>786</v>
      </c>
      <c r="GA3" t="s">
        <v>786</v>
      </c>
      <c r="GB3" t="s">
        <v>784</v>
      </c>
      <c r="GC3" t="s">
        <v>784</v>
      </c>
      <c r="GD3" t="s">
        <v>784</v>
      </c>
      <c r="GE3" t="s">
        <v>785</v>
      </c>
      <c r="GF3" t="s">
        <v>786</v>
      </c>
      <c r="GG3" t="s">
        <v>786</v>
      </c>
      <c r="GH3" t="s">
        <v>784</v>
      </c>
      <c r="GI3" t="s">
        <v>784</v>
      </c>
      <c r="GJ3" t="s">
        <v>789</v>
      </c>
      <c r="GK3" t="s">
        <v>789</v>
      </c>
      <c r="GL3" t="s">
        <v>790</v>
      </c>
      <c r="GM3" t="s">
        <v>791</v>
      </c>
      <c r="GN3" t="s">
        <v>792</v>
      </c>
      <c r="GO3" t="s">
        <v>793</v>
      </c>
      <c r="GP3" t="s">
        <v>794</v>
      </c>
      <c r="GQ3" t="s">
        <v>795</v>
      </c>
      <c r="GR3" t="s">
        <v>778</v>
      </c>
      <c r="GS3" t="s">
        <v>779</v>
      </c>
      <c r="HA3" t="s">
        <v>796</v>
      </c>
      <c r="HB3">
        <v>0</v>
      </c>
      <c r="HD3" t="s">
        <v>797</v>
      </c>
      <c r="HG3" t="s">
        <v>798</v>
      </c>
      <c r="HL3" t="s">
        <v>799</v>
      </c>
      <c r="HM3">
        <v>1</v>
      </c>
      <c r="HN3" t="s">
        <v>800</v>
      </c>
      <c r="HO3" t="s">
        <v>801</v>
      </c>
      <c r="HP3" t="s">
        <v>802</v>
      </c>
      <c r="HQ3" t="s">
        <v>803</v>
      </c>
      <c r="HR3" t="s">
        <v>804</v>
      </c>
      <c r="HS3" t="s">
        <v>805</v>
      </c>
      <c r="IA3" t="s">
        <v>806</v>
      </c>
      <c r="IB3">
        <v>0</v>
      </c>
      <c r="ID3" t="s">
        <v>797</v>
      </c>
      <c r="IJ3" t="s">
        <v>807</v>
      </c>
      <c r="IK3" t="s">
        <v>808</v>
      </c>
      <c r="IL3" t="s">
        <v>799</v>
      </c>
      <c r="IM3">
        <v>3</v>
      </c>
      <c r="IN3" t="s">
        <v>809</v>
      </c>
      <c r="IO3" t="s">
        <v>741</v>
      </c>
      <c r="IP3" t="s">
        <v>810</v>
      </c>
      <c r="IQ3">
        <v>3157737383</v>
      </c>
      <c r="IR3">
        <f>2017-M3</f>
        <v>7</v>
      </c>
      <c r="IS3" s="9" t="s">
        <v>811</v>
      </c>
      <c r="IT3" s="9">
        <f>2017-IU3</f>
        <v>32</v>
      </c>
      <c r="IU3" s="9">
        <v>1985</v>
      </c>
      <c r="IV3" t="s">
        <v>742</v>
      </c>
      <c r="IW3" t="s">
        <v>812</v>
      </c>
      <c r="IY3" t="s">
        <v>813</v>
      </c>
    </row>
    <row r="4" spans="1:261">
      <c r="A4">
        <v>13</v>
      </c>
      <c r="B4" t="s">
        <v>814</v>
      </c>
      <c r="C4" t="s">
        <v>815</v>
      </c>
      <c r="D4" t="s">
        <v>737</v>
      </c>
      <c r="E4" t="s">
        <v>738</v>
      </c>
      <c r="F4" t="s">
        <v>744</v>
      </c>
      <c r="G4">
        <v>29</v>
      </c>
      <c r="I4" t="s">
        <v>739</v>
      </c>
      <c r="J4" t="s">
        <v>740</v>
      </c>
      <c r="K4" t="s">
        <v>816</v>
      </c>
      <c r="L4">
        <v>900525138</v>
      </c>
      <c r="M4">
        <v>2012</v>
      </c>
      <c r="N4" t="s">
        <v>817</v>
      </c>
      <c r="O4">
        <v>3162996363</v>
      </c>
      <c r="P4" t="s">
        <v>818</v>
      </c>
      <c r="Q4" t="s">
        <v>744</v>
      </c>
      <c r="S4" t="s">
        <v>819</v>
      </c>
      <c r="T4" t="s">
        <v>820</v>
      </c>
      <c r="V4" t="s">
        <v>821</v>
      </c>
      <c r="W4" t="s">
        <v>822</v>
      </c>
      <c r="AD4" t="s">
        <v>823</v>
      </c>
      <c r="AL4" t="str">
        <f>AD4</f>
        <v>Prendas de vestir, excepto prendas de piel</v>
      </c>
      <c r="AM4" t="s">
        <v>824</v>
      </c>
      <c r="AN4" t="s">
        <v>740</v>
      </c>
      <c r="AO4" t="s">
        <v>753</v>
      </c>
      <c r="BA4" t="s">
        <v>754</v>
      </c>
      <c r="BD4" t="s">
        <v>825</v>
      </c>
      <c r="BE4" t="s">
        <v>826</v>
      </c>
      <c r="BF4" t="s">
        <v>827</v>
      </c>
      <c r="BG4" t="s">
        <v>828</v>
      </c>
      <c r="BH4" t="s">
        <v>829</v>
      </c>
      <c r="BI4" t="s">
        <v>830</v>
      </c>
      <c r="BJ4" t="s">
        <v>752</v>
      </c>
      <c r="BL4" t="s">
        <v>831</v>
      </c>
      <c r="BO4" t="str">
        <f t="shared" ref="BO4:BO67" si="1">CONCATENATE(BL4," ",BM4," ",BN4)</f>
        <v xml:space="preserve">Producto físico  </v>
      </c>
      <c r="BP4" t="s">
        <v>832</v>
      </c>
      <c r="BQ4" t="s">
        <v>833</v>
      </c>
      <c r="BR4" t="s">
        <v>834</v>
      </c>
      <c r="BT4" t="s">
        <v>835</v>
      </c>
      <c r="BU4">
        <v>20</v>
      </c>
      <c r="BV4" t="s">
        <v>836</v>
      </c>
      <c r="BX4" t="s">
        <v>837</v>
      </c>
      <c r="CE4" s="8">
        <v>517195000</v>
      </c>
      <c r="CF4" s="8">
        <v>590487764</v>
      </c>
      <c r="CG4" s="8">
        <v>590323760</v>
      </c>
      <c r="CH4">
        <v>100620495</v>
      </c>
      <c r="CI4" s="8">
        <v>20957000</v>
      </c>
      <c r="CJ4" s="8">
        <v>2525036</v>
      </c>
      <c r="CK4" s="8">
        <v>7365220</v>
      </c>
      <c r="CN4" t="s">
        <v>838</v>
      </c>
      <c r="CO4" t="s">
        <v>752</v>
      </c>
      <c r="CQ4" t="s">
        <v>839</v>
      </c>
      <c r="CR4" t="s">
        <v>752</v>
      </c>
      <c r="CS4">
        <v>7</v>
      </c>
      <c r="CT4">
        <v>0</v>
      </c>
      <c r="CU4">
        <v>0</v>
      </c>
      <c r="CV4">
        <v>0</v>
      </c>
      <c r="CW4">
        <v>0</v>
      </c>
      <c r="CX4">
        <f t="shared" si="0"/>
        <v>7</v>
      </c>
      <c r="CY4" t="s">
        <v>840</v>
      </c>
      <c r="CZ4" t="s">
        <v>740</v>
      </c>
      <c r="DA4" t="s">
        <v>768</v>
      </c>
      <c r="DB4" t="s">
        <v>841</v>
      </c>
      <c r="DC4" t="s">
        <v>768</v>
      </c>
      <c r="DD4" t="s">
        <v>768</v>
      </c>
      <c r="DE4" t="s">
        <v>768</v>
      </c>
      <c r="DF4" t="s">
        <v>842</v>
      </c>
      <c r="DG4" t="s">
        <v>768</v>
      </c>
      <c r="DH4" t="s">
        <v>768</v>
      </c>
      <c r="DI4" s="8">
        <v>597747000</v>
      </c>
      <c r="DJ4" s="8">
        <v>645566000</v>
      </c>
      <c r="DK4" s="8">
        <v>8393462</v>
      </c>
      <c r="DL4" s="8">
        <v>15500000</v>
      </c>
      <c r="DO4" t="s">
        <v>769</v>
      </c>
      <c r="DW4" t="s">
        <v>26</v>
      </c>
      <c r="DY4" t="s">
        <v>771</v>
      </c>
      <c r="EA4" t="s">
        <v>843</v>
      </c>
      <c r="EG4" t="s">
        <v>844</v>
      </c>
      <c r="EH4">
        <v>3</v>
      </c>
      <c r="EI4" t="s">
        <v>845</v>
      </c>
      <c r="EJ4" t="s">
        <v>846</v>
      </c>
      <c r="EK4" t="s">
        <v>847</v>
      </c>
      <c r="EL4" t="s">
        <v>817</v>
      </c>
      <c r="EM4" t="s">
        <v>848</v>
      </c>
      <c r="EN4" t="s">
        <v>778</v>
      </c>
      <c r="EO4" t="s">
        <v>849</v>
      </c>
      <c r="EW4" t="s">
        <v>780</v>
      </c>
      <c r="EX4">
        <v>8</v>
      </c>
      <c r="EY4" t="s">
        <v>781</v>
      </c>
      <c r="FC4" t="s">
        <v>798</v>
      </c>
      <c r="FH4" s="9" t="s">
        <v>783</v>
      </c>
      <c r="FI4">
        <v>2</v>
      </c>
      <c r="FJ4" t="s">
        <v>784</v>
      </c>
      <c r="FK4" t="s">
        <v>784</v>
      </c>
      <c r="FL4" t="s">
        <v>785</v>
      </c>
      <c r="FM4" t="s">
        <v>784</v>
      </c>
      <c r="FN4" t="s">
        <v>784</v>
      </c>
      <c r="FO4" t="s">
        <v>788</v>
      </c>
      <c r="FP4" t="s">
        <v>785</v>
      </c>
      <c r="FQ4" t="s">
        <v>787</v>
      </c>
      <c r="FR4" t="s">
        <v>785</v>
      </c>
      <c r="FS4" t="s">
        <v>788</v>
      </c>
      <c r="FT4" t="s">
        <v>784</v>
      </c>
      <c r="FU4" t="s">
        <v>786</v>
      </c>
      <c r="FV4" t="s">
        <v>786</v>
      </c>
      <c r="FW4" t="s">
        <v>786</v>
      </c>
      <c r="FX4" t="s">
        <v>784</v>
      </c>
      <c r="FY4" t="s">
        <v>784</v>
      </c>
      <c r="FZ4" t="s">
        <v>786</v>
      </c>
      <c r="GA4" t="s">
        <v>788</v>
      </c>
      <c r="GB4" t="s">
        <v>785</v>
      </c>
      <c r="GC4" t="s">
        <v>784</v>
      </c>
      <c r="GD4" t="s">
        <v>784</v>
      </c>
      <c r="GE4" t="s">
        <v>784</v>
      </c>
      <c r="GF4" t="s">
        <v>786</v>
      </c>
      <c r="GG4" t="s">
        <v>786</v>
      </c>
      <c r="GH4" t="s">
        <v>786</v>
      </c>
      <c r="GI4" t="s">
        <v>784</v>
      </c>
      <c r="GJ4" t="s">
        <v>789</v>
      </c>
      <c r="GK4" t="s">
        <v>789</v>
      </c>
      <c r="GL4" t="s">
        <v>789</v>
      </c>
      <c r="GM4" t="s">
        <v>789</v>
      </c>
      <c r="GN4" t="s">
        <v>850</v>
      </c>
      <c r="GO4" t="s">
        <v>847</v>
      </c>
      <c r="GP4" t="s">
        <v>851</v>
      </c>
      <c r="GQ4" t="s">
        <v>852</v>
      </c>
      <c r="GR4" t="s">
        <v>778</v>
      </c>
      <c r="GS4" t="s">
        <v>849</v>
      </c>
      <c r="HA4" t="s">
        <v>806</v>
      </c>
      <c r="HB4">
        <v>0</v>
      </c>
      <c r="HH4" t="s">
        <v>853</v>
      </c>
      <c r="HI4" t="s">
        <v>782</v>
      </c>
      <c r="HL4" t="s">
        <v>752</v>
      </c>
      <c r="HN4" t="s">
        <v>854</v>
      </c>
      <c r="HO4" t="s">
        <v>847</v>
      </c>
      <c r="HP4" t="s">
        <v>855</v>
      </c>
      <c r="HQ4" t="s">
        <v>856</v>
      </c>
      <c r="HR4" t="s">
        <v>778</v>
      </c>
      <c r="HS4" t="s">
        <v>849</v>
      </c>
      <c r="IA4" t="s">
        <v>857</v>
      </c>
      <c r="IB4">
        <v>3</v>
      </c>
      <c r="ID4" t="s">
        <v>797</v>
      </c>
      <c r="IE4" t="s">
        <v>858</v>
      </c>
      <c r="IL4" t="s">
        <v>799</v>
      </c>
      <c r="IM4">
        <v>1</v>
      </c>
      <c r="IR4">
        <f t="shared" ref="IR4:IR67" si="2">2017-M4</f>
        <v>5</v>
      </c>
      <c r="IS4" s="9" t="s">
        <v>811</v>
      </c>
      <c r="IT4" s="9">
        <f t="shared" ref="IT4:IT67" si="3">2017-IU4</f>
        <v>41</v>
      </c>
      <c r="IU4" s="9">
        <v>1976</v>
      </c>
      <c r="IV4" t="s">
        <v>817</v>
      </c>
      <c r="IW4" t="s">
        <v>859</v>
      </c>
    </row>
    <row r="5" spans="1:261">
      <c r="A5">
        <v>15</v>
      </c>
      <c r="B5" t="s">
        <v>860</v>
      </c>
      <c r="C5" t="s">
        <v>861</v>
      </c>
      <c r="D5" t="s">
        <v>737</v>
      </c>
      <c r="E5" t="s">
        <v>738</v>
      </c>
      <c r="F5" t="s">
        <v>744</v>
      </c>
      <c r="G5">
        <v>29</v>
      </c>
      <c r="I5" t="s">
        <v>739</v>
      </c>
      <c r="J5" t="s">
        <v>740</v>
      </c>
      <c r="K5" t="s">
        <v>862</v>
      </c>
      <c r="L5">
        <v>890306532</v>
      </c>
      <c r="M5">
        <v>1973</v>
      </c>
      <c r="N5" t="s">
        <v>863</v>
      </c>
      <c r="O5">
        <v>8813917</v>
      </c>
      <c r="P5" t="s">
        <v>864</v>
      </c>
      <c r="Q5" t="s">
        <v>744</v>
      </c>
      <c r="S5" t="s">
        <v>865</v>
      </c>
      <c r="T5" t="s">
        <v>866</v>
      </c>
      <c r="U5" t="s">
        <v>867</v>
      </c>
      <c r="V5" t="s">
        <v>868</v>
      </c>
      <c r="W5" t="s">
        <v>822</v>
      </c>
      <c r="AD5" t="s">
        <v>869</v>
      </c>
      <c r="AE5" t="s">
        <v>870</v>
      </c>
      <c r="AL5" t="str">
        <f>CONCATENATE(AD5," ",AE5)</f>
        <v>Otra actividad  - ¿Cuál? Procesamiento de café</v>
      </c>
      <c r="AM5" t="s">
        <v>751</v>
      </c>
      <c r="AN5" t="s">
        <v>740</v>
      </c>
      <c r="AO5" t="s">
        <v>753</v>
      </c>
      <c r="BA5" t="s">
        <v>754</v>
      </c>
      <c r="BD5" t="s">
        <v>871</v>
      </c>
      <c r="BE5" t="s">
        <v>872</v>
      </c>
      <c r="BF5" t="s">
        <v>873</v>
      </c>
      <c r="BG5" t="s">
        <v>874</v>
      </c>
      <c r="BH5" t="s">
        <v>875</v>
      </c>
      <c r="BI5" t="s">
        <v>876</v>
      </c>
      <c r="BJ5" t="s">
        <v>752</v>
      </c>
      <c r="BL5" t="s">
        <v>831</v>
      </c>
      <c r="BO5" t="str">
        <f t="shared" si="1"/>
        <v xml:space="preserve">Producto físico  </v>
      </c>
      <c r="BP5" t="s">
        <v>877</v>
      </c>
      <c r="BQ5" t="s">
        <v>833</v>
      </c>
      <c r="BR5" t="s">
        <v>834</v>
      </c>
      <c r="BT5" t="s">
        <v>835</v>
      </c>
      <c r="BU5">
        <v>2</v>
      </c>
      <c r="BV5" t="s">
        <v>878</v>
      </c>
      <c r="BX5" t="s">
        <v>879</v>
      </c>
      <c r="CE5" s="8">
        <v>689176881</v>
      </c>
      <c r="CF5" s="8">
        <v>1489514519</v>
      </c>
      <c r="CG5" s="8">
        <v>1195000000</v>
      </c>
      <c r="CH5">
        <v>559384961</v>
      </c>
      <c r="CI5" s="8">
        <v>-2335490</v>
      </c>
      <c r="CJ5" s="8">
        <v>41974820</v>
      </c>
      <c r="CK5" s="8">
        <v>47885200</v>
      </c>
      <c r="CN5" t="s">
        <v>880</v>
      </c>
      <c r="CO5" t="s">
        <v>740</v>
      </c>
      <c r="CP5" t="s">
        <v>881</v>
      </c>
      <c r="CQ5" t="s">
        <v>882</v>
      </c>
      <c r="CR5" t="s">
        <v>740</v>
      </c>
      <c r="CS5">
        <v>17</v>
      </c>
      <c r="CT5">
        <v>0</v>
      </c>
      <c r="CU5">
        <v>0</v>
      </c>
      <c r="CV5">
        <v>0</v>
      </c>
      <c r="CW5">
        <v>0</v>
      </c>
      <c r="CX5">
        <f t="shared" si="0"/>
        <v>17</v>
      </c>
      <c r="CY5" t="s">
        <v>883</v>
      </c>
      <c r="CZ5" t="s">
        <v>740</v>
      </c>
      <c r="DA5" t="s">
        <v>884</v>
      </c>
      <c r="DB5" t="s">
        <v>885</v>
      </c>
      <c r="DC5" t="s">
        <v>768</v>
      </c>
      <c r="DD5" t="s">
        <v>768</v>
      </c>
      <c r="DE5" t="s">
        <v>768</v>
      </c>
      <c r="DF5" t="s">
        <v>886</v>
      </c>
      <c r="DG5" t="s">
        <v>768</v>
      </c>
      <c r="DH5" t="s">
        <v>768</v>
      </c>
      <c r="DI5" s="8">
        <v>1912050000</v>
      </c>
      <c r="DJ5" s="8">
        <v>2200000000</v>
      </c>
      <c r="DK5" s="8">
        <v>172000000</v>
      </c>
      <c r="DL5" s="8">
        <v>220000000</v>
      </c>
      <c r="DM5" t="s">
        <v>887</v>
      </c>
      <c r="DN5" t="s">
        <v>888</v>
      </c>
      <c r="DO5" t="s">
        <v>769</v>
      </c>
      <c r="DP5" t="s">
        <v>770</v>
      </c>
      <c r="DV5" t="s">
        <v>49</v>
      </c>
      <c r="DY5" t="s">
        <v>771</v>
      </c>
      <c r="EA5" t="s">
        <v>843</v>
      </c>
      <c r="EG5" t="s">
        <v>889</v>
      </c>
      <c r="EH5">
        <v>4</v>
      </c>
      <c r="EI5" t="s">
        <v>890</v>
      </c>
      <c r="EJ5" t="s">
        <v>891</v>
      </c>
      <c r="EK5" t="s">
        <v>892</v>
      </c>
      <c r="EL5" t="s">
        <v>863</v>
      </c>
      <c r="EM5" t="s">
        <v>893</v>
      </c>
      <c r="EN5" t="s">
        <v>778</v>
      </c>
      <c r="EO5" t="s">
        <v>849</v>
      </c>
      <c r="EW5" t="s">
        <v>780</v>
      </c>
      <c r="EX5">
        <v>20</v>
      </c>
      <c r="EY5" t="s">
        <v>781</v>
      </c>
      <c r="EZ5" t="s">
        <v>797</v>
      </c>
      <c r="FH5" t="s">
        <v>752</v>
      </c>
      <c r="FJ5" t="s">
        <v>785</v>
      </c>
      <c r="FK5" t="s">
        <v>784</v>
      </c>
      <c r="FL5" t="s">
        <v>785</v>
      </c>
      <c r="FM5" t="s">
        <v>787</v>
      </c>
      <c r="FN5" t="s">
        <v>784</v>
      </c>
      <c r="FO5" t="s">
        <v>786</v>
      </c>
      <c r="FP5" t="s">
        <v>784</v>
      </c>
      <c r="FQ5" t="s">
        <v>784</v>
      </c>
      <c r="FR5" t="s">
        <v>784</v>
      </c>
      <c r="FS5" t="s">
        <v>786</v>
      </c>
      <c r="FT5" t="s">
        <v>784</v>
      </c>
      <c r="FU5" t="s">
        <v>784</v>
      </c>
      <c r="FV5" t="s">
        <v>784</v>
      </c>
      <c r="FW5" t="s">
        <v>787</v>
      </c>
      <c r="FX5" t="s">
        <v>784</v>
      </c>
      <c r="FY5" t="s">
        <v>784</v>
      </c>
      <c r="FZ5" t="s">
        <v>784</v>
      </c>
      <c r="GA5" t="s">
        <v>787</v>
      </c>
      <c r="GB5" t="s">
        <v>784</v>
      </c>
      <c r="GC5" t="s">
        <v>784</v>
      </c>
      <c r="GD5" t="s">
        <v>786</v>
      </c>
      <c r="GE5" t="s">
        <v>784</v>
      </c>
      <c r="GF5" t="s">
        <v>786</v>
      </c>
      <c r="GG5" t="s">
        <v>786</v>
      </c>
      <c r="GH5" t="s">
        <v>787</v>
      </c>
      <c r="GI5" t="s">
        <v>784</v>
      </c>
      <c r="GJ5" t="s">
        <v>789</v>
      </c>
      <c r="GK5" t="s">
        <v>789</v>
      </c>
      <c r="GL5" t="s">
        <v>790</v>
      </c>
      <c r="GM5" t="s">
        <v>791</v>
      </c>
      <c r="GN5" t="s">
        <v>894</v>
      </c>
      <c r="GO5" t="s">
        <v>895</v>
      </c>
      <c r="GP5" t="s">
        <v>896</v>
      </c>
      <c r="GQ5" t="s">
        <v>897</v>
      </c>
      <c r="GR5" t="s">
        <v>778</v>
      </c>
      <c r="GS5" t="s">
        <v>849</v>
      </c>
      <c r="HA5" t="s">
        <v>806</v>
      </c>
      <c r="HB5">
        <v>15</v>
      </c>
      <c r="HG5" t="s">
        <v>798</v>
      </c>
      <c r="HH5" t="s">
        <v>853</v>
      </c>
      <c r="HL5" t="s">
        <v>799</v>
      </c>
      <c r="HM5">
        <v>2</v>
      </c>
      <c r="HN5" t="s">
        <v>898</v>
      </c>
      <c r="HO5" t="s">
        <v>895</v>
      </c>
      <c r="HP5" t="s">
        <v>899</v>
      </c>
      <c r="HQ5" t="s">
        <v>900</v>
      </c>
      <c r="HR5" t="s">
        <v>778</v>
      </c>
      <c r="HS5" t="s">
        <v>849</v>
      </c>
      <c r="IA5" t="s">
        <v>796</v>
      </c>
      <c r="IB5">
        <v>15</v>
      </c>
      <c r="IF5" t="s">
        <v>901</v>
      </c>
      <c r="IH5" t="s">
        <v>853</v>
      </c>
      <c r="IL5" t="s">
        <v>752</v>
      </c>
      <c r="IR5">
        <f t="shared" si="2"/>
        <v>44</v>
      </c>
      <c r="IS5" s="9" t="s">
        <v>811</v>
      </c>
      <c r="IT5" s="9">
        <f t="shared" si="3"/>
        <v>46</v>
      </c>
      <c r="IU5" s="9">
        <v>1971</v>
      </c>
      <c r="IV5" t="s">
        <v>863</v>
      </c>
      <c r="IW5" t="s">
        <v>812</v>
      </c>
    </row>
    <row r="6" spans="1:261">
      <c r="A6">
        <v>18</v>
      </c>
      <c r="B6" t="s">
        <v>902</v>
      </c>
      <c r="C6" t="s">
        <v>903</v>
      </c>
      <c r="D6" t="s">
        <v>737</v>
      </c>
      <c r="E6" t="s">
        <v>738</v>
      </c>
      <c r="F6" t="s">
        <v>744</v>
      </c>
      <c r="G6">
        <v>29</v>
      </c>
      <c r="I6" t="s">
        <v>739</v>
      </c>
      <c r="J6" t="s">
        <v>740</v>
      </c>
      <c r="K6" t="s">
        <v>223</v>
      </c>
      <c r="L6">
        <v>900426658</v>
      </c>
      <c r="M6">
        <v>2011</v>
      </c>
      <c r="N6" t="s">
        <v>904</v>
      </c>
      <c r="O6">
        <v>3137321808</v>
      </c>
      <c r="P6" t="s">
        <v>905</v>
      </c>
      <c r="Q6" t="s">
        <v>906</v>
      </c>
      <c r="R6" t="s">
        <v>906</v>
      </c>
      <c r="S6" t="s">
        <v>907</v>
      </c>
      <c r="V6" t="s">
        <v>908</v>
      </c>
      <c r="W6" t="s">
        <v>909</v>
      </c>
      <c r="Z6" t="s">
        <v>910</v>
      </c>
      <c r="AL6" t="str">
        <f>Z6</f>
        <v>Comercio al por menor de otros  productos de consumo nuevos</v>
      </c>
      <c r="AM6" t="s">
        <v>751</v>
      </c>
      <c r="AN6" t="s">
        <v>752</v>
      </c>
      <c r="AO6" t="s">
        <v>753</v>
      </c>
      <c r="AR6" t="s">
        <v>911</v>
      </c>
      <c r="AY6" t="s">
        <v>912</v>
      </c>
      <c r="BD6" t="s">
        <v>913</v>
      </c>
      <c r="BE6" t="s">
        <v>914</v>
      </c>
      <c r="BF6" t="s">
        <v>915</v>
      </c>
      <c r="BG6" t="s">
        <v>916</v>
      </c>
      <c r="BH6" t="s">
        <v>917</v>
      </c>
      <c r="BI6" t="s">
        <v>918</v>
      </c>
      <c r="BJ6" t="s">
        <v>752</v>
      </c>
      <c r="BL6" t="s">
        <v>831</v>
      </c>
      <c r="BN6" t="s">
        <v>761</v>
      </c>
      <c r="BO6" t="str">
        <f t="shared" si="1"/>
        <v>Producto físico  Servicio</v>
      </c>
      <c r="BP6" t="s">
        <v>919</v>
      </c>
      <c r="BQ6" t="s">
        <v>833</v>
      </c>
      <c r="BV6" t="s">
        <v>920</v>
      </c>
      <c r="CA6" t="s">
        <v>806</v>
      </c>
      <c r="CB6" t="s">
        <v>921</v>
      </c>
      <c r="CE6" s="8">
        <v>431756219</v>
      </c>
      <c r="CF6" s="8">
        <v>497119266</v>
      </c>
      <c r="CG6" s="8">
        <v>727554695</v>
      </c>
      <c r="CH6">
        <v>140000000</v>
      </c>
      <c r="CI6" s="8">
        <v>21798599</v>
      </c>
      <c r="CJ6" s="8">
        <v>19314826</v>
      </c>
      <c r="CK6" s="8">
        <v>34500085</v>
      </c>
      <c r="CN6" t="s">
        <v>922</v>
      </c>
      <c r="CO6" t="s">
        <v>752</v>
      </c>
      <c r="CQ6" t="s">
        <v>882</v>
      </c>
      <c r="CR6" t="s">
        <v>752</v>
      </c>
      <c r="CS6">
        <v>2</v>
      </c>
      <c r="CT6">
        <v>0</v>
      </c>
      <c r="CU6">
        <v>1</v>
      </c>
      <c r="CV6">
        <v>0</v>
      </c>
      <c r="CW6">
        <v>0</v>
      </c>
      <c r="CX6">
        <f t="shared" si="0"/>
        <v>3</v>
      </c>
      <c r="CY6" t="s">
        <v>923</v>
      </c>
      <c r="CZ6" t="s">
        <v>740</v>
      </c>
      <c r="DA6" t="s">
        <v>768</v>
      </c>
      <c r="DB6" t="s">
        <v>885</v>
      </c>
      <c r="DC6" t="s">
        <v>768</v>
      </c>
      <c r="DD6" t="s">
        <v>768</v>
      </c>
      <c r="DE6" t="s">
        <v>924</v>
      </c>
      <c r="DF6" t="s">
        <v>925</v>
      </c>
      <c r="DG6" t="s">
        <v>768</v>
      </c>
      <c r="DH6" t="s">
        <v>768</v>
      </c>
      <c r="DI6" s="8">
        <v>880000000</v>
      </c>
      <c r="DJ6" s="8">
        <v>1060000000</v>
      </c>
      <c r="DK6" s="8">
        <v>50000000</v>
      </c>
      <c r="DL6" s="8">
        <v>70000000</v>
      </c>
      <c r="DO6" t="s">
        <v>769</v>
      </c>
      <c r="DW6" t="s">
        <v>26</v>
      </c>
      <c r="DY6" t="s">
        <v>771</v>
      </c>
      <c r="EA6" t="s">
        <v>843</v>
      </c>
      <c r="EG6" t="s">
        <v>926</v>
      </c>
      <c r="EH6">
        <v>3</v>
      </c>
      <c r="EI6" t="s">
        <v>927</v>
      </c>
      <c r="EJ6" t="s">
        <v>928</v>
      </c>
      <c r="EK6" t="s">
        <v>929</v>
      </c>
      <c r="EL6" t="s">
        <v>904</v>
      </c>
      <c r="EM6" t="s">
        <v>930</v>
      </c>
      <c r="EN6" t="s">
        <v>778</v>
      </c>
      <c r="EO6" t="s">
        <v>849</v>
      </c>
      <c r="EW6" t="s">
        <v>780</v>
      </c>
      <c r="EX6">
        <v>20</v>
      </c>
      <c r="FC6" t="s">
        <v>798</v>
      </c>
      <c r="FD6" t="s">
        <v>853</v>
      </c>
      <c r="FH6" t="s">
        <v>799</v>
      </c>
      <c r="FI6">
        <v>1</v>
      </c>
      <c r="FJ6" t="s">
        <v>784</v>
      </c>
      <c r="FK6" t="s">
        <v>786</v>
      </c>
      <c r="FL6" t="s">
        <v>785</v>
      </c>
      <c r="FM6" t="s">
        <v>788</v>
      </c>
      <c r="FN6" t="s">
        <v>784</v>
      </c>
      <c r="FO6" t="s">
        <v>786</v>
      </c>
      <c r="FP6" t="s">
        <v>787</v>
      </c>
      <c r="FQ6" t="s">
        <v>786</v>
      </c>
      <c r="FR6" t="s">
        <v>784</v>
      </c>
      <c r="FS6" t="s">
        <v>786</v>
      </c>
      <c r="FT6" t="s">
        <v>784</v>
      </c>
      <c r="FU6" t="s">
        <v>784</v>
      </c>
      <c r="FV6" t="s">
        <v>784</v>
      </c>
      <c r="FW6" t="s">
        <v>787</v>
      </c>
      <c r="FX6" t="s">
        <v>786</v>
      </c>
      <c r="FY6" t="s">
        <v>784</v>
      </c>
      <c r="FZ6" t="s">
        <v>784</v>
      </c>
      <c r="GA6" t="s">
        <v>784</v>
      </c>
      <c r="GB6" t="s">
        <v>786</v>
      </c>
      <c r="GC6" t="s">
        <v>787</v>
      </c>
      <c r="GD6" t="s">
        <v>784</v>
      </c>
      <c r="GE6" t="s">
        <v>785</v>
      </c>
      <c r="GF6" t="s">
        <v>786</v>
      </c>
      <c r="GG6" t="s">
        <v>786</v>
      </c>
      <c r="GH6" t="s">
        <v>784</v>
      </c>
      <c r="GI6" t="s">
        <v>786</v>
      </c>
      <c r="GJ6" t="s">
        <v>789</v>
      </c>
      <c r="GK6" t="s">
        <v>789</v>
      </c>
      <c r="GL6" t="s">
        <v>789</v>
      </c>
      <c r="GM6" t="s">
        <v>791</v>
      </c>
      <c r="GN6" t="s">
        <v>931</v>
      </c>
      <c r="GO6" t="s">
        <v>932</v>
      </c>
      <c r="GP6" t="s">
        <v>933</v>
      </c>
      <c r="GQ6" t="s">
        <v>934</v>
      </c>
      <c r="GR6" t="s">
        <v>778</v>
      </c>
      <c r="GS6" t="s">
        <v>849</v>
      </c>
      <c r="HA6" t="s">
        <v>806</v>
      </c>
      <c r="HB6">
        <v>0</v>
      </c>
      <c r="HD6" t="s">
        <v>797</v>
      </c>
      <c r="HF6" t="s">
        <v>901</v>
      </c>
      <c r="HL6" t="s">
        <v>752</v>
      </c>
      <c r="HN6" t="s">
        <v>935</v>
      </c>
      <c r="HO6" t="s">
        <v>936</v>
      </c>
      <c r="HP6" t="s">
        <v>937</v>
      </c>
      <c r="HQ6" t="s">
        <v>938</v>
      </c>
      <c r="HR6" t="s">
        <v>778</v>
      </c>
      <c r="HS6" t="s">
        <v>779</v>
      </c>
      <c r="IA6" t="s">
        <v>806</v>
      </c>
      <c r="IB6">
        <v>2</v>
      </c>
      <c r="IH6" t="s">
        <v>853</v>
      </c>
      <c r="IL6" t="s">
        <v>752</v>
      </c>
      <c r="IR6">
        <f t="shared" si="2"/>
        <v>6</v>
      </c>
      <c r="IS6" s="9" t="s">
        <v>939</v>
      </c>
      <c r="IT6" s="9">
        <f t="shared" si="3"/>
        <v>49</v>
      </c>
      <c r="IU6" s="9">
        <v>1968</v>
      </c>
      <c r="IV6" t="s">
        <v>904</v>
      </c>
      <c r="IW6" t="s">
        <v>940</v>
      </c>
      <c r="IY6" t="s">
        <v>813</v>
      </c>
    </row>
    <row r="7" spans="1:261">
      <c r="A7">
        <v>22</v>
      </c>
      <c r="B7" t="s">
        <v>941</v>
      </c>
      <c r="C7" t="s">
        <v>942</v>
      </c>
      <c r="D7" t="s">
        <v>737</v>
      </c>
      <c r="E7" t="s">
        <v>738</v>
      </c>
      <c r="F7" t="s">
        <v>744</v>
      </c>
      <c r="G7">
        <v>29</v>
      </c>
      <c r="I7" t="s">
        <v>739</v>
      </c>
      <c r="J7" t="s">
        <v>740</v>
      </c>
      <c r="K7" t="s">
        <v>943</v>
      </c>
      <c r="L7">
        <v>900.62005299999998</v>
      </c>
      <c r="M7">
        <v>2013</v>
      </c>
      <c r="N7" t="s">
        <v>944</v>
      </c>
      <c r="O7">
        <v>8851039</v>
      </c>
      <c r="P7" t="s">
        <v>945</v>
      </c>
      <c r="Q7" t="s">
        <v>744</v>
      </c>
      <c r="V7" t="s">
        <v>946</v>
      </c>
      <c r="W7" t="s">
        <v>822</v>
      </c>
      <c r="AD7" t="s">
        <v>823</v>
      </c>
      <c r="AL7" t="str">
        <f>AD7</f>
        <v>Prendas de vestir, excepto prendas de piel</v>
      </c>
      <c r="AM7" t="s">
        <v>751</v>
      </c>
      <c r="AN7" t="s">
        <v>752</v>
      </c>
      <c r="AO7" t="s">
        <v>753</v>
      </c>
      <c r="BA7" t="s">
        <v>754</v>
      </c>
      <c r="BD7" t="s">
        <v>947</v>
      </c>
      <c r="BE7" t="s">
        <v>948</v>
      </c>
      <c r="BF7" t="s">
        <v>949</v>
      </c>
      <c r="BG7" t="s">
        <v>950</v>
      </c>
      <c r="BH7" t="s">
        <v>951</v>
      </c>
      <c r="BI7" t="s">
        <v>952</v>
      </c>
      <c r="BJ7" t="s">
        <v>752</v>
      </c>
      <c r="BL7" t="s">
        <v>831</v>
      </c>
      <c r="BO7" t="str">
        <f t="shared" si="1"/>
        <v xml:space="preserve">Producto físico  </v>
      </c>
      <c r="BP7" t="s">
        <v>953</v>
      </c>
      <c r="BS7" t="s">
        <v>954</v>
      </c>
      <c r="BW7" t="s">
        <v>955</v>
      </c>
      <c r="CE7" s="8">
        <v>395846852</v>
      </c>
      <c r="CF7" s="8">
        <v>1592313329</v>
      </c>
      <c r="CG7" s="8">
        <v>1808846778</v>
      </c>
      <c r="CH7">
        <v>109419375</v>
      </c>
      <c r="CI7" s="8">
        <v>18800286</v>
      </c>
      <c r="CJ7" s="8">
        <v>10628534</v>
      </c>
      <c r="CK7" s="8">
        <v>26056370</v>
      </c>
      <c r="CN7" t="s">
        <v>956</v>
      </c>
      <c r="CO7" t="s">
        <v>740</v>
      </c>
      <c r="CP7" t="s">
        <v>957</v>
      </c>
      <c r="CQ7" t="s">
        <v>839</v>
      </c>
      <c r="CR7" t="s">
        <v>740</v>
      </c>
      <c r="CS7">
        <v>14</v>
      </c>
      <c r="CT7">
        <v>0</v>
      </c>
      <c r="CU7">
        <v>1</v>
      </c>
      <c r="CV7">
        <v>0</v>
      </c>
      <c r="CW7">
        <v>0</v>
      </c>
      <c r="CX7">
        <f t="shared" si="0"/>
        <v>15</v>
      </c>
      <c r="CY7" t="s">
        <v>958</v>
      </c>
      <c r="CZ7" t="s">
        <v>752</v>
      </c>
      <c r="DA7" t="s">
        <v>768</v>
      </c>
      <c r="DB7" t="s">
        <v>768</v>
      </c>
      <c r="DC7" t="s">
        <v>768</v>
      </c>
      <c r="DD7" t="s">
        <v>768</v>
      </c>
      <c r="DE7" t="s">
        <v>768</v>
      </c>
      <c r="DF7" t="s">
        <v>768</v>
      </c>
      <c r="DG7" t="s">
        <v>768</v>
      </c>
      <c r="DH7" t="s">
        <v>768</v>
      </c>
      <c r="DI7" s="8">
        <v>2043996859</v>
      </c>
      <c r="DJ7" s="8">
        <v>2350596388</v>
      </c>
      <c r="DK7" s="8">
        <v>30746517</v>
      </c>
      <c r="DL7" s="8">
        <v>37510750</v>
      </c>
      <c r="DO7" t="s">
        <v>769</v>
      </c>
      <c r="DP7" t="s">
        <v>770</v>
      </c>
      <c r="DU7" t="s">
        <v>19</v>
      </c>
      <c r="DW7" t="s">
        <v>26</v>
      </c>
      <c r="EA7" t="s">
        <v>843</v>
      </c>
      <c r="EG7" t="s">
        <v>959</v>
      </c>
      <c r="EH7">
        <v>3</v>
      </c>
      <c r="EI7" t="s">
        <v>960</v>
      </c>
      <c r="EJ7" t="s">
        <v>961</v>
      </c>
      <c r="EK7" t="s">
        <v>962</v>
      </c>
      <c r="EL7" t="s">
        <v>944</v>
      </c>
      <c r="EM7" t="s">
        <v>963</v>
      </c>
      <c r="EN7" t="s">
        <v>804</v>
      </c>
      <c r="EO7" t="s">
        <v>849</v>
      </c>
      <c r="EW7" t="s">
        <v>780</v>
      </c>
      <c r="EX7">
        <v>0</v>
      </c>
      <c r="EZ7" t="s">
        <v>797</v>
      </c>
      <c r="FB7" t="s">
        <v>901</v>
      </c>
      <c r="FH7" t="s">
        <v>752</v>
      </c>
      <c r="FJ7" t="s">
        <v>785</v>
      </c>
      <c r="FK7" t="s">
        <v>787</v>
      </c>
      <c r="FL7" t="s">
        <v>785</v>
      </c>
      <c r="FM7" t="s">
        <v>786</v>
      </c>
      <c r="FN7" t="s">
        <v>787</v>
      </c>
      <c r="FO7" t="s">
        <v>788</v>
      </c>
      <c r="FP7" t="s">
        <v>785</v>
      </c>
      <c r="FQ7" t="s">
        <v>788</v>
      </c>
      <c r="FR7" t="s">
        <v>784</v>
      </c>
      <c r="FS7" t="s">
        <v>788</v>
      </c>
      <c r="FT7" t="s">
        <v>785</v>
      </c>
      <c r="FU7" t="s">
        <v>786</v>
      </c>
      <c r="FV7" t="s">
        <v>788</v>
      </c>
      <c r="FW7" t="s">
        <v>788</v>
      </c>
      <c r="FX7" t="s">
        <v>787</v>
      </c>
      <c r="FY7" t="s">
        <v>784</v>
      </c>
      <c r="FZ7" t="s">
        <v>786</v>
      </c>
      <c r="GA7" t="s">
        <v>786</v>
      </c>
      <c r="GB7" t="s">
        <v>784</v>
      </c>
      <c r="GC7" t="s">
        <v>784</v>
      </c>
      <c r="GD7" t="s">
        <v>786</v>
      </c>
      <c r="GE7" t="s">
        <v>785</v>
      </c>
      <c r="GF7" t="s">
        <v>788</v>
      </c>
      <c r="GG7" t="s">
        <v>788</v>
      </c>
      <c r="GH7" t="s">
        <v>786</v>
      </c>
      <c r="GI7" t="s">
        <v>788</v>
      </c>
      <c r="GJ7" t="s">
        <v>789</v>
      </c>
      <c r="GK7" t="s">
        <v>789</v>
      </c>
      <c r="GL7" t="s">
        <v>789</v>
      </c>
      <c r="GM7" t="s">
        <v>791</v>
      </c>
      <c r="GN7" t="s">
        <v>964</v>
      </c>
      <c r="GO7" t="s">
        <v>965</v>
      </c>
      <c r="GP7" t="s">
        <v>944</v>
      </c>
      <c r="GQ7" t="s">
        <v>966</v>
      </c>
      <c r="GR7" t="s">
        <v>778</v>
      </c>
      <c r="GS7" t="s">
        <v>805</v>
      </c>
      <c r="HA7" t="s">
        <v>967</v>
      </c>
      <c r="HB7">
        <v>44</v>
      </c>
      <c r="HG7" t="s">
        <v>798</v>
      </c>
      <c r="HH7" t="s">
        <v>853</v>
      </c>
      <c r="HL7" t="s">
        <v>799</v>
      </c>
      <c r="HM7" t="s">
        <v>968</v>
      </c>
      <c r="HN7" t="s">
        <v>969</v>
      </c>
      <c r="HO7" t="s">
        <v>970</v>
      </c>
      <c r="HP7" t="s">
        <v>944</v>
      </c>
      <c r="HQ7" t="s">
        <v>971</v>
      </c>
      <c r="HR7" t="s">
        <v>804</v>
      </c>
      <c r="HS7" t="s">
        <v>779</v>
      </c>
      <c r="IA7" t="s">
        <v>857</v>
      </c>
      <c r="IB7">
        <v>27</v>
      </c>
      <c r="IE7" t="s">
        <v>858</v>
      </c>
      <c r="IL7" t="s">
        <v>799</v>
      </c>
      <c r="IM7" t="s">
        <v>968</v>
      </c>
      <c r="IR7">
        <f t="shared" si="2"/>
        <v>4</v>
      </c>
      <c r="IS7" s="9" t="s">
        <v>811</v>
      </c>
      <c r="IT7" s="9">
        <f t="shared" si="3"/>
        <v>25</v>
      </c>
      <c r="IU7" s="9">
        <v>1992</v>
      </c>
      <c r="IV7" t="s">
        <v>972</v>
      </c>
      <c r="IW7" t="s">
        <v>973</v>
      </c>
    </row>
    <row r="8" spans="1:261">
      <c r="A8">
        <v>23</v>
      </c>
      <c r="B8" t="s">
        <v>974</v>
      </c>
      <c r="C8" t="s">
        <v>975</v>
      </c>
      <c r="D8" t="s">
        <v>737</v>
      </c>
      <c r="E8" t="s">
        <v>738</v>
      </c>
      <c r="I8" t="s">
        <v>739</v>
      </c>
      <c r="J8" t="s">
        <v>740</v>
      </c>
      <c r="K8" t="s">
        <v>976</v>
      </c>
      <c r="L8">
        <v>900540921</v>
      </c>
      <c r="M8">
        <v>2012</v>
      </c>
      <c r="N8" t="s">
        <v>977</v>
      </c>
      <c r="O8">
        <v>3113440687</v>
      </c>
      <c r="P8" t="s">
        <v>978</v>
      </c>
      <c r="Q8" t="s">
        <v>979</v>
      </c>
      <c r="S8" t="s">
        <v>980</v>
      </c>
      <c r="T8" t="s">
        <v>981</v>
      </c>
      <c r="V8" t="s">
        <v>982</v>
      </c>
      <c r="W8" t="s">
        <v>749</v>
      </c>
      <c r="X8" t="s">
        <v>983</v>
      </c>
      <c r="Y8" t="s">
        <v>984</v>
      </c>
      <c r="AL8" t="str">
        <f>CONCATENATE(X8," ",Y8)</f>
        <v>Otra actividad - ¿Cuál? logística y revalorizacion</v>
      </c>
      <c r="AM8" t="s">
        <v>751</v>
      </c>
      <c r="AN8" t="s">
        <v>740</v>
      </c>
      <c r="AO8" t="s">
        <v>753</v>
      </c>
      <c r="AR8" t="s">
        <v>911</v>
      </c>
      <c r="BD8" t="s">
        <v>985</v>
      </c>
      <c r="BE8" t="s">
        <v>986</v>
      </c>
      <c r="BF8" t="s">
        <v>987</v>
      </c>
      <c r="BG8" t="s">
        <v>988</v>
      </c>
      <c r="BH8" t="s">
        <v>989</v>
      </c>
      <c r="BI8" t="s">
        <v>990</v>
      </c>
      <c r="BJ8" t="s">
        <v>752</v>
      </c>
      <c r="BL8" t="s">
        <v>831</v>
      </c>
      <c r="BN8" t="s">
        <v>761</v>
      </c>
      <c r="BO8" t="str">
        <f t="shared" si="1"/>
        <v>Producto físico  Servicio</v>
      </c>
      <c r="BP8" t="s">
        <v>991</v>
      </c>
      <c r="BQ8" t="s">
        <v>833</v>
      </c>
      <c r="BR8" t="s">
        <v>834</v>
      </c>
      <c r="BU8" t="s">
        <v>992</v>
      </c>
      <c r="BV8" t="s">
        <v>993</v>
      </c>
      <c r="BZ8" t="s">
        <v>764</v>
      </c>
      <c r="CD8">
        <v>100</v>
      </c>
      <c r="CE8" s="8">
        <v>722000000</v>
      </c>
      <c r="CF8" s="8">
        <v>945456000</v>
      </c>
      <c r="CG8" s="8">
        <v>972724128</v>
      </c>
      <c r="CH8">
        <v>456560953</v>
      </c>
      <c r="CI8" s="8">
        <v>116111693</v>
      </c>
      <c r="CJ8" s="8">
        <v>30338150</v>
      </c>
      <c r="CK8" s="8">
        <v>72543181</v>
      </c>
      <c r="CN8" t="s">
        <v>994</v>
      </c>
      <c r="CO8" t="s">
        <v>752</v>
      </c>
      <c r="CQ8" t="s">
        <v>995</v>
      </c>
      <c r="CR8" t="s">
        <v>740</v>
      </c>
      <c r="CS8">
        <v>21</v>
      </c>
      <c r="CT8">
        <v>0</v>
      </c>
      <c r="CU8">
        <v>0</v>
      </c>
      <c r="CV8">
        <v>1</v>
      </c>
      <c r="CW8">
        <v>0</v>
      </c>
      <c r="CX8">
        <f t="shared" si="0"/>
        <v>22</v>
      </c>
      <c r="CY8" t="s">
        <v>996</v>
      </c>
      <c r="CZ8" t="s">
        <v>740</v>
      </c>
      <c r="DA8" t="s">
        <v>997</v>
      </c>
      <c r="DB8" t="s">
        <v>998</v>
      </c>
      <c r="DC8" t="s">
        <v>997</v>
      </c>
      <c r="DD8" t="s">
        <v>768</v>
      </c>
      <c r="DE8" t="s">
        <v>768</v>
      </c>
      <c r="DF8" t="s">
        <v>999</v>
      </c>
      <c r="DG8" t="s">
        <v>768</v>
      </c>
      <c r="DH8" t="s">
        <v>768</v>
      </c>
      <c r="DI8" s="8">
        <v>1024559568</v>
      </c>
      <c r="DJ8" s="8">
        <v>1338528146</v>
      </c>
      <c r="DK8" s="8">
        <v>52022877</v>
      </c>
      <c r="DL8" s="8">
        <v>453063074</v>
      </c>
      <c r="DM8" t="s">
        <v>887</v>
      </c>
      <c r="DN8" t="s">
        <v>888</v>
      </c>
      <c r="DO8" t="s">
        <v>769</v>
      </c>
      <c r="DV8" t="s">
        <v>49</v>
      </c>
      <c r="DY8" t="s">
        <v>771</v>
      </c>
      <c r="EA8" t="s">
        <v>843</v>
      </c>
      <c r="EG8" t="s">
        <v>1000</v>
      </c>
      <c r="EH8">
        <v>4</v>
      </c>
      <c r="EI8" t="s">
        <v>1001</v>
      </c>
      <c r="EJ8" t="s">
        <v>1002</v>
      </c>
      <c r="EK8" t="s">
        <v>1003</v>
      </c>
      <c r="EL8" t="s">
        <v>977</v>
      </c>
      <c r="EM8" t="s">
        <v>1004</v>
      </c>
      <c r="EN8" t="s">
        <v>804</v>
      </c>
      <c r="EO8" t="s">
        <v>849</v>
      </c>
      <c r="EW8" t="s">
        <v>780</v>
      </c>
      <c r="EX8">
        <v>5</v>
      </c>
      <c r="FC8" t="s">
        <v>798</v>
      </c>
      <c r="FD8" t="s">
        <v>853</v>
      </c>
      <c r="FH8" t="s">
        <v>752</v>
      </c>
      <c r="FJ8" t="s">
        <v>785</v>
      </c>
      <c r="FK8" t="s">
        <v>784</v>
      </c>
      <c r="FL8" t="s">
        <v>785</v>
      </c>
      <c r="FM8" t="s">
        <v>786</v>
      </c>
      <c r="FN8" t="s">
        <v>786</v>
      </c>
      <c r="FO8" t="s">
        <v>787</v>
      </c>
      <c r="FP8" t="s">
        <v>784</v>
      </c>
      <c r="FQ8" t="s">
        <v>786</v>
      </c>
      <c r="FR8" t="s">
        <v>785</v>
      </c>
      <c r="FS8" t="s">
        <v>784</v>
      </c>
      <c r="FT8" t="s">
        <v>784</v>
      </c>
      <c r="FU8" t="s">
        <v>787</v>
      </c>
      <c r="FV8" t="s">
        <v>787</v>
      </c>
      <c r="FW8" t="s">
        <v>786</v>
      </c>
      <c r="FX8" t="s">
        <v>784</v>
      </c>
      <c r="FY8" t="s">
        <v>784</v>
      </c>
      <c r="FZ8" t="s">
        <v>787</v>
      </c>
      <c r="GA8" t="s">
        <v>786</v>
      </c>
      <c r="GB8" t="s">
        <v>784</v>
      </c>
      <c r="GC8" t="s">
        <v>784</v>
      </c>
      <c r="GD8" t="s">
        <v>786</v>
      </c>
      <c r="GE8" t="s">
        <v>785</v>
      </c>
      <c r="GF8" t="s">
        <v>784</v>
      </c>
      <c r="GG8" t="s">
        <v>787</v>
      </c>
      <c r="GH8" t="s">
        <v>786</v>
      </c>
      <c r="GI8" t="s">
        <v>787</v>
      </c>
      <c r="GJ8" t="s">
        <v>789</v>
      </c>
      <c r="GK8" t="s">
        <v>789</v>
      </c>
      <c r="GL8" t="s">
        <v>790</v>
      </c>
      <c r="GM8" t="s">
        <v>791</v>
      </c>
      <c r="GN8" t="s">
        <v>1005</v>
      </c>
      <c r="GO8" t="s">
        <v>1006</v>
      </c>
      <c r="GP8" t="s">
        <v>1007</v>
      </c>
      <c r="GQ8" t="s">
        <v>1008</v>
      </c>
      <c r="GR8" t="s">
        <v>804</v>
      </c>
      <c r="GS8" t="s">
        <v>849</v>
      </c>
      <c r="HA8" t="s">
        <v>796</v>
      </c>
      <c r="HB8">
        <v>0</v>
      </c>
      <c r="HG8" t="s">
        <v>798</v>
      </c>
      <c r="HI8" t="s">
        <v>782</v>
      </c>
      <c r="HL8" t="s">
        <v>752</v>
      </c>
      <c r="HN8" t="s">
        <v>1009</v>
      </c>
      <c r="HO8" t="s">
        <v>1010</v>
      </c>
      <c r="HP8" t="s">
        <v>1011</v>
      </c>
      <c r="HQ8" t="s">
        <v>1012</v>
      </c>
      <c r="HR8" t="s">
        <v>778</v>
      </c>
      <c r="HS8" t="s">
        <v>849</v>
      </c>
      <c r="IA8" t="s">
        <v>806</v>
      </c>
      <c r="IB8">
        <v>0</v>
      </c>
      <c r="ID8" t="s">
        <v>797</v>
      </c>
      <c r="IE8" t="s">
        <v>858</v>
      </c>
      <c r="IL8" t="s">
        <v>799</v>
      </c>
      <c r="IM8">
        <v>1</v>
      </c>
      <c r="IR8">
        <f t="shared" si="2"/>
        <v>5</v>
      </c>
      <c r="IS8" t="s">
        <v>911</v>
      </c>
      <c r="IT8" s="9">
        <f t="shared" si="3"/>
        <v>49</v>
      </c>
      <c r="IU8" s="9">
        <v>1968</v>
      </c>
      <c r="IV8" t="s">
        <v>977</v>
      </c>
      <c r="IW8" t="s">
        <v>812</v>
      </c>
      <c r="IY8" t="s">
        <v>813</v>
      </c>
    </row>
    <row r="9" spans="1:261">
      <c r="A9">
        <v>24</v>
      </c>
      <c r="B9" t="s">
        <v>1013</v>
      </c>
      <c r="C9" t="s">
        <v>1014</v>
      </c>
      <c r="D9" t="s">
        <v>737</v>
      </c>
      <c r="E9" t="s">
        <v>738</v>
      </c>
      <c r="I9" t="s">
        <v>739</v>
      </c>
      <c r="J9" t="s">
        <v>740</v>
      </c>
      <c r="K9" t="s">
        <v>1015</v>
      </c>
      <c r="L9">
        <v>900124326</v>
      </c>
      <c r="M9">
        <v>2006</v>
      </c>
      <c r="N9" t="s">
        <v>1016</v>
      </c>
      <c r="O9">
        <v>8816126</v>
      </c>
      <c r="P9" t="s">
        <v>1017</v>
      </c>
      <c r="Q9" t="s">
        <v>744</v>
      </c>
      <c r="S9" t="s">
        <v>1018</v>
      </c>
      <c r="T9" t="s">
        <v>1019</v>
      </c>
      <c r="U9" t="s">
        <v>1020</v>
      </c>
      <c r="V9" t="s">
        <v>1021</v>
      </c>
      <c r="W9" t="s">
        <v>909</v>
      </c>
      <c r="Z9" t="s">
        <v>983</v>
      </c>
      <c r="AA9" t="s">
        <v>1022</v>
      </c>
      <c r="AL9" t="str">
        <f>CONCATENATE(Z9," ",AA9)</f>
        <v xml:space="preserve">Otra actividad - ¿Cuál? Comercio al por mayor y al detal de de productos electronicos </v>
      </c>
      <c r="AM9" t="s">
        <v>751</v>
      </c>
      <c r="AN9" t="s">
        <v>740</v>
      </c>
      <c r="AO9" t="s">
        <v>753</v>
      </c>
      <c r="BA9" t="s">
        <v>754</v>
      </c>
      <c r="BD9" t="s">
        <v>1023</v>
      </c>
      <c r="BE9" t="s">
        <v>1024</v>
      </c>
      <c r="BF9" t="s">
        <v>1025</v>
      </c>
      <c r="BG9" t="s">
        <v>1026</v>
      </c>
      <c r="BH9" t="s">
        <v>1027</v>
      </c>
      <c r="BI9" t="s">
        <v>1028</v>
      </c>
      <c r="BJ9" t="s">
        <v>752</v>
      </c>
      <c r="BL9" t="s">
        <v>831</v>
      </c>
      <c r="BO9" t="str">
        <f t="shared" si="1"/>
        <v xml:space="preserve">Producto físico  </v>
      </c>
      <c r="BP9" t="s">
        <v>1029</v>
      </c>
      <c r="BQ9" t="s">
        <v>833</v>
      </c>
      <c r="BR9" t="s">
        <v>834</v>
      </c>
      <c r="BU9">
        <v>60</v>
      </c>
      <c r="BV9" t="s">
        <v>1030</v>
      </c>
      <c r="CE9" s="8">
        <v>7649769800</v>
      </c>
      <c r="CF9" s="8">
        <v>9091311988</v>
      </c>
      <c r="CG9" s="8">
        <v>9842435210</v>
      </c>
      <c r="CH9">
        <v>1.4001189999999999</v>
      </c>
      <c r="CI9" s="8">
        <v>773930537</v>
      </c>
      <c r="CJ9" s="8">
        <v>536970610</v>
      </c>
      <c r="CK9" s="8">
        <v>1026058298</v>
      </c>
      <c r="CN9" t="s">
        <v>1031</v>
      </c>
      <c r="CO9" t="s">
        <v>752</v>
      </c>
      <c r="CQ9" t="s">
        <v>995</v>
      </c>
      <c r="CR9" t="s">
        <v>752</v>
      </c>
      <c r="CS9">
        <v>29</v>
      </c>
      <c r="CT9">
        <v>0</v>
      </c>
      <c r="CU9">
        <v>2</v>
      </c>
      <c r="CV9">
        <v>1</v>
      </c>
      <c r="CW9">
        <v>0</v>
      </c>
      <c r="CX9">
        <f t="shared" si="0"/>
        <v>32</v>
      </c>
      <c r="CY9" t="s">
        <v>1032</v>
      </c>
      <c r="CZ9" t="s">
        <v>740</v>
      </c>
      <c r="DA9" t="s">
        <v>768</v>
      </c>
      <c r="DB9" t="s">
        <v>885</v>
      </c>
      <c r="DC9" t="s">
        <v>768</v>
      </c>
      <c r="DD9" t="s">
        <v>768</v>
      </c>
      <c r="DE9" t="s">
        <v>768</v>
      </c>
      <c r="DF9" t="s">
        <v>1033</v>
      </c>
      <c r="DG9" t="s">
        <v>768</v>
      </c>
      <c r="DH9" t="s">
        <v>768</v>
      </c>
      <c r="DI9" s="8">
        <v>12000000000</v>
      </c>
      <c r="DJ9" s="8">
        <v>16000000000</v>
      </c>
      <c r="DK9" s="8">
        <v>1326796000</v>
      </c>
      <c r="DL9" s="8">
        <v>1769017000</v>
      </c>
      <c r="DM9" t="s">
        <v>887</v>
      </c>
      <c r="DN9" t="s">
        <v>888</v>
      </c>
      <c r="DO9" t="s">
        <v>769</v>
      </c>
      <c r="DR9" t="s">
        <v>1034</v>
      </c>
      <c r="DY9" t="s">
        <v>771</v>
      </c>
      <c r="DZ9" t="s">
        <v>772</v>
      </c>
      <c r="EG9" t="s">
        <v>1035</v>
      </c>
      <c r="EH9">
        <v>3</v>
      </c>
      <c r="EI9" t="s">
        <v>1036</v>
      </c>
      <c r="EJ9" t="s">
        <v>1037</v>
      </c>
      <c r="EK9" t="s">
        <v>1038</v>
      </c>
      <c r="EL9" t="s">
        <v>1039</v>
      </c>
      <c r="EM9" t="s">
        <v>1040</v>
      </c>
      <c r="EN9" t="s">
        <v>778</v>
      </c>
      <c r="EO9" t="s">
        <v>849</v>
      </c>
      <c r="EW9" t="s">
        <v>780</v>
      </c>
      <c r="EX9">
        <v>0</v>
      </c>
      <c r="FC9" t="s">
        <v>798</v>
      </c>
      <c r="FE9" t="s">
        <v>782</v>
      </c>
      <c r="FH9" t="s">
        <v>752</v>
      </c>
      <c r="FJ9" t="s">
        <v>784</v>
      </c>
      <c r="FK9" t="s">
        <v>785</v>
      </c>
      <c r="FL9" t="s">
        <v>785</v>
      </c>
      <c r="FM9" t="s">
        <v>784</v>
      </c>
      <c r="FN9" t="s">
        <v>784</v>
      </c>
      <c r="FO9" t="s">
        <v>787</v>
      </c>
      <c r="FP9" t="s">
        <v>786</v>
      </c>
      <c r="FQ9" t="s">
        <v>787</v>
      </c>
      <c r="FR9" t="s">
        <v>785</v>
      </c>
      <c r="FS9" t="s">
        <v>786</v>
      </c>
      <c r="FT9" t="s">
        <v>785</v>
      </c>
      <c r="FU9" t="s">
        <v>785</v>
      </c>
      <c r="FV9" t="s">
        <v>784</v>
      </c>
      <c r="FW9" t="s">
        <v>788</v>
      </c>
      <c r="FX9" t="s">
        <v>784</v>
      </c>
      <c r="FY9" t="s">
        <v>787</v>
      </c>
      <c r="FZ9" t="s">
        <v>787</v>
      </c>
      <c r="GA9" t="s">
        <v>788</v>
      </c>
      <c r="GB9" t="s">
        <v>785</v>
      </c>
      <c r="GC9" t="s">
        <v>784</v>
      </c>
      <c r="GD9" t="s">
        <v>786</v>
      </c>
      <c r="GE9" t="s">
        <v>784</v>
      </c>
      <c r="GF9" t="s">
        <v>786</v>
      </c>
      <c r="GG9" t="s">
        <v>786</v>
      </c>
      <c r="GH9" t="s">
        <v>786</v>
      </c>
      <c r="GI9" t="s">
        <v>786</v>
      </c>
      <c r="GJ9" t="s">
        <v>789</v>
      </c>
      <c r="GK9" t="s">
        <v>789</v>
      </c>
      <c r="GL9" t="s">
        <v>790</v>
      </c>
      <c r="GM9" t="s">
        <v>791</v>
      </c>
      <c r="GN9" t="s">
        <v>1041</v>
      </c>
      <c r="GO9" t="s">
        <v>1042</v>
      </c>
      <c r="GP9" t="s">
        <v>1043</v>
      </c>
      <c r="GQ9" t="s">
        <v>1044</v>
      </c>
      <c r="GR9" t="s">
        <v>804</v>
      </c>
      <c r="GS9" t="s">
        <v>849</v>
      </c>
      <c r="HA9" t="s">
        <v>857</v>
      </c>
      <c r="HB9">
        <v>0</v>
      </c>
      <c r="HD9" t="s">
        <v>797</v>
      </c>
      <c r="HE9" t="s">
        <v>858</v>
      </c>
      <c r="HL9" t="s">
        <v>752</v>
      </c>
      <c r="HN9" t="s">
        <v>1045</v>
      </c>
      <c r="HO9" t="s">
        <v>1046</v>
      </c>
      <c r="HP9" t="s">
        <v>1047</v>
      </c>
      <c r="HQ9" t="s">
        <v>1048</v>
      </c>
      <c r="HR9" t="s">
        <v>804</v>
      </c>
      <c r="HS9" t="s">
        <v>1049</v>
      </c>
      <c r="IA9" t="s">
        <v>806</v>
      </c>
      <c r="IB9">
        <v>37</v>
      </c>
      <c r="ID9" t="s">
        <v>797</v>
      </c>
      <c r="IJ9" t="s">
        <v>807</v>
      </c>
      <c r="IK9" t="s">
        <v>1050</v>
      </c>
      <c r="IL9" t="s">
        <v>799</v>
      </c>
      <c r="IM9">
        <v>5</v>
      </c>
      <c r="IO9" t="s">
        <v>1051</v>
      </c>
      <c r="IP9" t="s">
        <v>1052</v>
      </c>
      <c r="IQ9">
        <v>3206778904</v>
      </c>
      <c r="IR9">
        <f t="shared" si="2"/>
        <v>11</v>
      </c>
      <c r="IS9" s="9" t="s">
        <v>811</v>
      </c>
      <c r="IT9" s="9">
        <f t="shared" si="3"/>
        <v>33</v>
      </c>
      <c r="IU9" s="9">
        <v>1984</v>
      </c>
      <c r="IV9" t="s">
        <v>1053</v>
      </c>
      <c r="IW9" t="s">
        <v>1054</v>
      </c>
    </row>
    <row r="10" spans="1:261">
      <c r="A10">
        <v>26</v>
      </c>
      <c r="B10" t="s">
        <v>1055</v>
      </c>
      <c r="C10" t="s">
        <v>1056</v>
      </c>
      <c r="D10" t="s">
        <v>737</v>
      </c>
      <c r="E10" t="s">
        <v>738</v>
      </c>
      <c r="I10" t="s">
        <v>739</v>
      </c>
      <c r="J10" t="s">
        <v>740</v>
      </c>
      <c r="K10" t="s">
        <v>456</v>
      </c>
      <c r="L10">
        <v>900512969</v>
      </c>
      <c r="M10">
        <v>2012</v>
      </c>
      <c r="N10" t="s">
        <v>1057</v>
      </c>
      <c r="O10">
        <v>4897900</v>
      </c>
      <c r="P10" t="s">
        <v>1058</v>
      </c>
      <c r="Q10" t="s">
        <v>744</v>
      </c>
      <c r="S10" t="s">
        <v>1059</v>
      </c>
      <c r="T10" t="s">
        <v>1060</v>
      </c>
      <c r="U10" t="s">
        <v>1061</v>
      </c>
      <c r="V10" t="s">
        <v>1062</v>
      </c>
      <c r="W10" t="s">
        <v>749</v>
      </c>
      <c r="X10" t="s">
        <v>1063</v>
      </c>
      <c r="AL10" t="s">
        <v>1063</v>
      </c>
      <c r="AM10" t="s">
        <v>751</v>
      </c>
      <c r="AN10" t="s">
        <v>752</v>
      </c>
      <c r="AO10" t="s">
        <v>1064</v>
      </c>
      <c r="BA10" t="s">
        <v>754</v>
      </c>
      <c r="BD10" t="s">
        <v>1065</v>
      </c>
      <c r="BE10" t="s">
        <v>1066</v>
      </c>
      <c r="BF10" t="s">
        <v>1067</v>
      </c>
      <c r="BG10" t="s">
        <v>1068</v>
      </c>
      <c r="BH10" t="s">
        <v>1069</v>
      </c>
      <c r="BI10" t="s">
        <v>1070</v>
      </c>
      <c r="BJ10" t="s">
        <v>752</v>
      </c>
      <c r="BN10" t="s">
        <v>761</v>
      </c>
      <c r="BO10" t="str">
        <f t="shared" si="1"/>
        <v xml:space="preserve">  Servicio</v>
      </c>
      <c r="BP10" t="s">
        <v>1071</v>
      </c>
      <c r="BY10" t="s">
        <v>763</v>
      </c>
      <c r="BZ10" t="s">
        <v>764</v>
      </c>
      <c r="CC10">
        <v>2</v>
      </c>
      <c r="CD10">
        <v>94.8</v>
      </c>
      <c r="CE10" s="8">
        <v>940000000</v>
      </c>
      <c r="CF10" s="8">
        <v>1060000000</v>
      </c>
      <c r="CG10" s="8">
        <v>1215000000</v>
      </c>
      <c r="CH10" t="s">
        <v>1072</v>
      </c>
      <c r="CI10" s="8">
        <v>-40000000</v>
      </c>
      <c r="CJ10" s="8">
        <v>5000000</v>
      </c>
      <c r="CK10" s="8">
        <v>115000000</v>
      </c>
      <c r="CN10" t="s">
        <v>1073</v>
      </c>
      <c r="CO10" t="s">
        <v>752</v>
      </c>
      <c r="CQ10" t="s">
        <v>995</v>
      </c>
      <c r="CR10" t="s">
        <v>740</v>
      </c>
      <c r="CS10">
        <v>12</v>
      </c>
      <c r="CT10">
        <v>1</v>
      </c>
      <c r="CU10">
        <v>0</v>
      </c>
      <c r="CV10">
        <v>1</v>
      </c>
      <c r="CW10">
        <v>0</v>
      </c>
      <c r="CX10">
        <f t="shared" si="0"/>
        <v>14</v>
      </c>
      <c r="CY10" t="s">
        <v>1074</v>
      </c>
      <c r="CZ10" t="s">
        <v>740</v>
      </c>
      <c r="DA10" t="s">
        <v>1075</v>
      </c>
      <c r="DB10" t="s">
        <v>885</v>
      </c>
      <c r="DC10" t="s">
        <v>768</v>
      </c>
      <c r="DD10" t="s">
        <v>768</v>
      </c>
      <c r="DE10" t="s">
        <v>768</v>
      </c>
      <c r="DF10" t="s">
        <v>1076</v>
      </c>
      <c r="DG10" t="s">
        <v>768</v>
      </c>
      <c r="DH10" t="s">
        <v>768</v>
      </c>
      <c r="DI10" s="8">
        <v>1600000000</v>
      </c>
      <c r="DJ10" s="8">
        <v>2410000000</v>
      </c>
      <c r="DK10" s="8">
        <v>-40000000</v>
      </c>
      <c r="DL10" s="8">
        <v>180000000</v>
      </c>
      <c r="DN10" t="s">
        <v>888</v>
      </c>
      <c r="DO10" t="s">
        <v>769</v>
      </c>
      <c r="DW10" t="s">
        <v>26</v>
      </c>
      <c r="DY10" t="s">
        <v>771</v>
      </c>
      <c r="EA10" t="s">
        <v>843</v>
      </c>
      <c r="EG10" t="s">
        <v>1077</v>
      </c>
      <c r="EH10">
        <v>5</v>
      </c>
      <c r="EI10" t="s">
        <v>1078</v>
      </c>
      <c r="EJ10" t="s">
        <v>1079</v>
      </c>
      <c r="EK10" t="s">
        <v>1080</v>
      </c>
      <c r="EL10" t="s">
        <v>1057</v>
      </c>
      <c r="EM10" t="s">
        <v>1081</v>
      </c>
      <c r="EN10" t="s">
        <v>778</v>
      </c>
      <c r="EO10" t="s">
        <v>849</v>
      </c>
      <c r="EW10" t="s">
        <v>780</v>
      </c>
      <c r="EX10">
        <v>30</v>
      </c>
      <c r="EY10" t="s">
        <v>781</v>
      </c>
      <c r="FC10" t="s">
        <v>798</v>
      </c>
      <c r="FH10" s="9" t="s">
        <v>783</v>
      </c>
      <c r="FI10">
        <v>8</v>
      </c>
      <c r="FJ10" t="s">
        <v>785</v>
      </c>
      <c r="FK10" t="s">
        <v>786</v>
      </c>
      <c r="FL10" t="s">
        <v>784</v>
      </c>
      <c r="FM10" t="s">
        <v>786</v>
      </c>
      <c r="FN10" t="s">
        <v>786</v>
      </c>
      <c r="FO10" t="s">
        <v>786</v>
      </c>
      <c r="FP10" t="s">
        <v>784</v>
      </c>
      <c r="FQ10" t="s">
        <v>787</v>
      </c>
      <c r="FR10" t="s">
        <v>784</v>
      </c>
      <c r="FS10" t="s">
        <v>786</v>
      </c>
      <c r="FT10" t="s">
        <v>784</v>
      </c>
      <c r="FU10" t="s">
        <v>784</v>
      </c>
      <c r="FV10" t="s">
        <v>786</v>
      </c>
      <c r="FW10" t="s">
        <v>786</v>
      </c>
      <c r="FX10" t="s">
        <v>786</v>
      </c>
      <c r="FY10" t="s">
        <v>784</v>
      </c>
      <c r="FZ10" t="s">
        <v>788</v>
      </c>
      <c r="GA10" t="s">
        <v>788</v>
      </c>
      <c r="GB10" t="s">
        <v>785</v>
      </c>
      <c r="GC10" t="s">
        <v>784</v>
      </c>
      <c r="GD10" t="s">
        <v>786</v>
      </c>
      <c r="GE10" t="s">
        <v>785</v>
      </c>
      <c r="GF10" t="s">
        <v>787</v>
      </c>
      <c r="GG10" t="s">
        <v>784</v>
      </c>
      <c r="GH10" t="s">
        <v>786</v>
      </c>
      <c r="GI10" t="s">
        <v>785</v>
      </c>
      <c r="GJ10" t="s">
        <v>1082</v>
      </c>
      <c r="GK10" t="s">
        <v>1083</v>
      </c>
      <c r="GL10" t="s">
        <v>790</v>
      </c>
      <c r="GM10" t="s">
        <v>791</v>
      </c>
      <c r="GN10" t="s">
        <v>1084</v>
      </c>
      <c r="GO10" t="s">
        <v>1085</v>
      </c>
      <c r="GP10" t="s">
        <v>1086</v>
      </c>
      <c r="GQ10" t="s">
        <v>1087</v>
      </c>
      <c r="GR10" t="s">
        <v>778</v>
      </c>
      <c r="GS10" t="s">
        <v>849</v>
      </c>
      <c r="HA10" t="s">
        <v>806</v>
      </c>
      <c r="HB10">
        <v>35</v>
      </c>
      <c r="HC10" t="s">
        <v>781</v>
      </c>
      <c r="HG10" t="s">
        <v>798</v>
      </c>
      <c r="HL10" t="s">
        <v>799</v>
      </c>
      <c r="HM10">
        <v>10</v>
      </c>
      <c r="HN10" t="s">
        <v>1088</v>
      </c>
      <c r="HO10" t="s">
        <v>1089</v>
      </c>
      <c r="HP10" t="s">
        <v>1090</v>
      </c>
      <c r="HQ10" t="s">
        <v>1091</v>
      </c>
      <c r="HR10" t="s">
        <v>778</v>
      </c>
      <c r="HS10" t="s">
        <v>1092</v>
      </c>
      <c r="IA10" t="s">
        <v>806</v>
      </c>
      <c r="IB10">
        <v>25</v>
      </c>
      <c r="ID10" t="s">
        <v>797</v>
      </c>
      <c r="IE10" t="s">
        <v>858</v>
      </c>
      <c r="IL10" t="s">
        <v>799</v>
      </c>
      <c r="IM10">
        <v>10</v>
      </c>
      <c r="IR10">
        <f t="shared" si="2"/>
        <v>5</v>
      </c>
      <c r="IS10" s="9" t="s">
        <v>811</v>
      </c>
      <c r="IT10" s="9">
        <f t="shared" si="3"/>
        <v>49</v>
      </c>
      <c r="IU10" s="9">
        <v>1968</v>
      </c>
      <c r="IV10" t="s">
        <v>1093</v>
      </c>
      <c r="IW10" t="s">
        <v>812</v>
      </c>
    </row>
    <row r="11" spans="1:261">
      <c r="A11">
        <v>28</v>
      </c>
      <c r="B11" t="s">
        <v>1094</v>
      </c>
      <c r="C11" t="s">
        <v>1095</v>
      </c>
      <c r="D11" t="s">
        <v>737</v>
      </c>
      <c r="E11" t="s">
        <v>738</v>
      </c>
      <c r="F11" t="s">
        <v>1096</v>
      </c>
      <c r="G11">
        <v>2</v>
      </c>
      <c r="I11" t="s">
        <v>739</v>
      </c>
      <c r="J11" t="s">
        <v>740</v>
      </c>
      <c r="K11" t="s">
        <v>366</v>
      </c>
      <c r="L11">
        <v>900863865</v>
      </c>
      <c r="M11">
        <v>2015</v>
      </c>
      <c r="N11" t="s">
        <v>1097</v>
      </c>
      <c r="O11">
        <v>3137829027</v>
      </c>
      <c r="P11" t="s">
        <v>1098</v>
      </c>
      <c r="Q11" t="s">
        <v>979</v>
      </c>
      <c r="T11" t="s">
        <v>1099</v>
      </c>
      <c r="V11" t="s">
        <v>1100</v>
      </c>
      <c r="W11" t="s">
        <v>1101</v>
      </c>
      <c r="AB11" t="s">
        <v>869</v>
      </c>
      <c r="AC11" t="s">
        <v>1102</v>
      </c>
      <c r="AL11" t="str">
        <f>CONCATENATE(AB11," ",AC11)</f>
        <v>Otra actividad  - ¿Cuál? Estructura y carpintería metalica</v>
      </c>
      <c r="AM11" t="s">
        <v>751</v>
      </c>
      <c r="AN11" t="s">
        <v>752</v>
      </c>
      <c r="AO11" t="s">
        <v>1064</v>
      </c>
      <c r="BB11" t="s">
        <v>22</v>
      </c>
      <c r="BC11" t="s">
        <v>1103</v>
      </c>
      <c r="BD11" t="s">
        <v>1104</v>
      </c>
      <c r="BE11" t="s">
        <v>1105</v>
      </c>
      <c r="BF11" t="s">
        <v>1106</v>
      </c>
      <c r="BG11" t="s">
        <v>1107</v>
      </c>
      <c r="BH11" t="s">
        <v>1108</v>
      </c>
      <c r="BI11" t="s">
        <v>1109</v>
      </c>
      <c r="BJ11" t="s">
        <v>752</v>
      </c>
      <c r="BL11" t="s">
        <v>831</v>
      </c>
      <c r="BO11" t="str">
        <f t="shared" si="1"/>
        <v xml:space="preserve">Producto físico  </v>
      </c>
      <c r="BP11" t="s">
        <v>1110</v>
      </c>
      <c r="BQ11" t="s">
        <v>833</v>
      </c>
      <c r="BS11" t="s">
        <v>954</v>
      </c>
      <c r="BT11" t="s">
        <v>835</v>
      </c>
      <c r="BV11" t="s">
        <v>1111</v>
      </c>
      <c r="BW11" t="s">
        <v>1112</v>
      </c>
      <c r="BX11" t="s">
        <v>837</v>
      </c>
      <c r="CE11" s="8">
        <v>0</v>
      </c>
      <c r="CF11" s="8">
        <v>280000000</v>
      </c>
      <c r="CG11" s="8">
        <v>1700000000</v>
      </c>
      <c r="CH11">
        <v>400000000</v>
      </c>
      <c r="CI11" s="8">
        <v>0</v>
      </c>
      <c r="CJ11" s="8">
        <v>-307000000</v>
      </c>
      <c r="CK11" s="8">
        <v>200000000</v>
      </c>
      <c r="CN11" t="s">
        <v>1113</v>
      </c>
      <c r="CO11" t="s">
        <v>752</v>
      </c>
      <c r="CQ11" t="s">
        <v>1114</v>
      </c>
      <c r="CR11" t="s">
        <v>752</v>
      </c>
      <c r="CS11">
        <v>31</v>
      </c>
      <c r="CT11">
        <v>0</v>
      </c>
      <c r="CU11">
        <v>12</v>
      </c>
      <c r="CV11">
        <v>0</v>
      </c>
      <c r="CW11">
        <v>0</v>
      </c>
      <c r="CX11">
        <f t="shared" si="0"/>
        <v>43</v>
      </c>
      <c r="CY11" t="s">
        <v>1115</v>
      </c>
      <c r="CZ11" t="s">
        <v>740</v>
      </c>
      <c r="DA11" t="s">
        <v>1116</v>
      </c>
      <c r="DB11" t="s">
        <v>1117</v>
      </c>
      <c r="DC11" t="s">
        <v>1118</v>
      </c>
      <c r="DD11" t="s">
        <v>768</v>
      </c>
      <c r="DE11" t="s">
        <v>768</v>
      </c>
      <c r="DF11" t="s">
        <v>1119</v>
      </c>
      <c r="DG11" t="s">
        <v>768</v>
      </c>
      <c r="DH11" t="s">
        <v>768</v>
      </c>
      <c r="DI11" s="8">
        <v>2500000000</v>
      </c>
      <c r="DJ11" s="8">
        <v>3500000000</v>
      </c>
      <c r="DK11" s="8">
        <v>300000000</v>
      </c>
      <c r="DL11" s="8">
        <v>600000000</v>
      </c>
      <c r="DN11" t="s">
        <v>888</v>
      </c>
      <c r="DW11" t="s">
        <v>26</v>
      </c>
      <c r="DZ11" t="s">
        <v>772</v>
      </c>
      <c r="EA11" t="s">
        <v>843</v>
      </c>
      <c r="EG11" t="s">
        <v>1120</v>
      </c>
      <c r="EH11">
        <v>5</v>
      </c>
      <c r="EI11" t="s">
        <v>1121</v>
      </c>
      <c r="EJ11" t="s">
        <v>1122</v>
      </c>
      <c r="EK11" t="s">
        <v>1123</v>
      </c>
      <c r="EL11" t="s">
        <v>1124</v>
      </c>
      <c r="EM11" t="s">
        <v>1125</v>
      </c>
      <c r="EN11" t="s">
        <v>778</v>
      </c>
      <c r="EO11" t="s">
        <v>849</v>
      </c>
      <c r="EW11" t="s">
        <v>806</v>
      </c>
      <c r="EX11">
        <v>5</v>
      </c>
      <c r="EY11" t="s">
        <v>781</v>
      </c>
      <c r="FD11" t="s">
        <v>853</v>
      </c>
      <c r="FH11" t="s">
        <v>752</v>
      </c>
      <c r="FJ11" t="s">
        <v>784</v>
      </c>
      <c r="FK11" t="s">
        <v>785</v>
      </c>
      <c r="FL11" t="s">
        <v>785</v>
      </c>
      <c r="FM11" t="s">
        <v>784</v>
      </c>
      <c r="FN11" t="s">
        <v>785</v>
      </c>
      <c r="FO11" t="s">
        <v>784</v>
      </c>
      <c r="FP11" t="s">
        <v>787</v>
      </c>
      <c r="FQ11" t="s">
        <v>785</v>
      </c>
      <c r="FR11" t="s">
        <v>785</v>
      </c>
      <c r="FS11" t="s">
        <v>784</v>
      </c>
      <c r="FT11" t="s">
        <v>786</v>
      </c>
      <c r="FU11" t="s">
        <v>784</v>
      </c>
      <c r="FV11" t="s">
        <v>785</v>
      </c>
      <c r="FW11" t="s">
        <v>788</v>
      </c>
      <c r="FX11" t="s">
        <v>784</v>
      </c>
      <c r="FY11" t="s">
        <v>784</v>
      </c>
      <c r="FZ11" t="s">
        <v>785</v>
      </c>
      <c r="GA11" t="s">
        <v>786</v>
      </c>
      <c r="GB11" t="s">
        <v>787</v>
      </c>
      <c r="GC11" t="s">
        <v>787</v>
      </c>
      <c r="GD11" t="s">
        <v>785</v>
      </c>
      <c r="GE11" t="s">
        <v>784</v>
      </c>
      <c r="GF11" t="s">
        <v>784</v>
      </c>
      <c r="GG11" t="s">
        <v>787</v>
      </c>
      <c r="GH11" t="s">
        <v>786</v>
      </c>
      <c r="GI11" t="s">
        <v>787</v>
      </c>
      <c r="GJ11" t="s">
        <v>1082</v>
      </c>
      <c r="GK11" t="s">
        <v>1083</v>
      </c>
      <c r="GL11" t="s">
        <v>790</v>
      </c>
      <c r="GM11" t="s">
        <v>791</v>
      </c>
      <c r="GN11" t="s">
        <v>1126</v>
      </c>
      <c r="GO11" t="s">
        <v>1127</v>
      </c>
      <c r="GP11" t="s">
        <v>1097</v>
      </c>
      <c r="GQ11" t="s">
        <v>1128</v>
      </c>
      <c r="GR11" t="s">
        <v>804</v>
      </c>
      <c r="GS11" t="s">
        <v>849</v>
      </c>
      <c r="HA11" t="s">
        <v>806</v>
      </c>
      <c r="HB11">
        <v>2</v>
      </c>
      <c r="HG11" t="s">
        <v>798</v>
      </c>
      <c r="HH11" t="s">
        <v>853</v>
      </c>
      <c r="HL11" t="s">
        <v>752</v>
      </c>
      <c r="HN11" t="s">
        <v>1129</v>
      </c>
      <c r="HO11" t="s">
        <v>1130</v>
      </c>
      <c r="HP11" t="s">
        <v>1131</v>
      </c>
      <c r="HQ11" t="s">
        <v>1132</v>
      </c>
      <c r="HR11" t="s">
        <v>778</v>
      </c>
      <c r="HS11" t="s">
        <v>849</v>
      </c>
      <c r="IA11" t="s">
        <v>806</v>
      </c>
      <c r="IB11">
        <v>8</v>
      </c>
      <c r="ID11" t="s">
        <v>797</v>
      </c>
      <c r="IG11" t="s">
        <v>798</v>
      </c>
      <c r="IL11" t="s">
        <v>752</v>
      </c>
      <c r="IO11" t="s">
        <v>1133</v>
      </c>
      <c r="IP11" t="s">
        <v>1134</v>
      </c>
      <c r="IQ11">
        <v>3043738365</v>
      </c>
      <c r="IR11">
        <f t="shared" si="2"/>
        <v>2</v>
      </c>
      <c r="IS11" t="s">
        <v>1103</v>
      </c>
      <c r="IT11" s="9">
        <f t="shared" si="3"/>
        <v>36</v>
      </c>
      <c r="IU11" s="9">
        <v>1981</v>
      </c>
      <c r="IV11" t="s">
        <v>1135</v>
      </c>
      <c r="IW11" t="s">
        <v>1136</v>
      </c>
    </row>
    <row r="12" spans="1:261">
      <c r="A12">
        <v>30</v>
      </c>
      <c r="B12" t="s">
        <v>1137</v>
      </c>
      <c r="C12" t="s">
        <v>1138</v>
      </c>
      <c r="D12" t="s">
        <v>737</v>
      </c>
      <c r="E12" t="s">
        <v>738</v>
      </c>
      <c r="F12" t="s">
        <v>744</v>
      </c>
      <c r="G12">
        <v>29</v>
      </c>
      <c r="I12" t="s">
        <v>739</v>
      </c>
      <c r="J12" t="s">
        <v>740</v>
      </c>
      <c r="K12" t="s">
        <v>1139</v>
      </c>
      <c r="L12">
        <v>900795885</v>
      </c>
      <c r="M12">
        <v>2014</v>
      </c>
      <c r="N12" t="s">
        <v>1140</v>
      </c>
      <c r="O12">
        <v>3173725168</v>
      </c>
      <c r="P12" t="s">
        <v>1141</v>
      </c>
      <c r="Q12" t="s">
        <v>744</v>
      </c>
      <c r="S12" t="s">
        <v>1142</v>
      </c>
      <c r="V12" t="s">
        <v>1143</v>
      </c>
      <c r="W12" t="s">
        <v>1144</v>
      </c>
      <c r="AM12" t="s">
        <v>751</v>
      </c>
      <c r="AN12" t="s">
        <v>752</v>
      </c>
      <c r="AO12" t="s">
        <v>753</v>
      </c>
      <c r="BB12" t="s">
        <v>22</v>
      </c>
      <c r="BC12" t="s">
        <v>1145</v>
      </c>
      <c r="BD12" t="s">
        <v>1146</v>
      </c>
      <c r="BE12" t="s">
        <v>1147</v>
      </c>
      <c r="BF12" t="s">
        <v>1148</v>
      </c>
      <c r="BG12" t="s">
        <v>1149</v>
      </c>
      <c r="BH12" t="s">
        <v>1150</v>
      </c>
      <c r="BI12" t="s">
        <v>1151</v>
      </c>
      <c r="BJ12" t="s">
        <v>752</v>
      </c>
      <c r="BM12" t="s">
        <v>1152</v>
      </c>
      <c r="BN12" t="s">
        <v>761</v>
      </c>
      <c r="BO12" t="str">
        <f t="shared" si="1"/>
        <v xml:space="preserve"> Producto no físico (Desarrollo de Software, contenido multimedia, etc.) Servicio</v>
      </c>
      <c r="BP12" t="s">
        <v>1153</v>
      </c>
      <c r="BY12" t="s">
        <v>763</v>
      </c>
      <c r="BZ12" t="s">
        <v>764</v>
      </c>
      <c r="CC12">
        <v>4</v>
      </c>
      <c r="CD12">
        <v>90</v>
      </c>
      <c r="CE12" s="8">
        <v>0</v>
      </c>
      <c r="CF12" s="8">
        <v>604656938</v>
      </c>
      <c r="CG12" s="8">
        <v>1026747721</v>
      </c>
      <c r="CH12">
        <v>377914495</v>
      </c>
      <c r="CI12" s="8">
        <v>0</v>
      </c>
      <c r="CJ12" s="8">
        <v>188243808</v>
      </c>
      <c r="CK12" s="8">
        <v>174296870</v>
      </c>
      <c r="CN12" t="s">
        <v>1154</v>
      </c>
      <c r="CO12" t="s">
        <v>752</v>
      </c>
      <c r="CQ12" t="s">
        <v>1114</v>
      </c>
      <c r="CR12" t="s">
        <v>740</v>
      </c>
      <c r="CS12">
        <v>24</v>
      </c>
      <c r="CT12">
        <v>0</v>
      </c>
      <c r="CU12">
        <v>7</v>
      </c>
      <c r="CV12">
        <v>0</v>
      </c>
      <c r="CW12">
        <v>0</v>
      </c>
      <c r="CX12">
        <f t="shared" si="0"/>
        <v>31</v>
      </c>
      <c r="CY12" t="s">
        <v>1155</v>
      </c>
      <c r="CZ12" t="s">
        <v>752</v>
      </c>
      <c r="DA12" t="s">
        <v>768</v>
      </c>
      <c r="DB12" t="s">
        <v>768</v>
      </c>
      <c r="DC12" t="s">
        <v>768</v>
      </c>
      <c r="DD12" t="s">
        <v>768</v>
      </c>
      <c r="DE12" t="s">
        <v>768</v>
      </c>
      <c r="DF12" t="s">
        <v>768</v>
      </c>
      <c r="DG12" t="s">
        <v>768</v>
      </c>
      <c r="DH12" t="s">
        <v>768</v>
      </c>
      <c r="DI12" s="8">
        <v>2500000000</v>
      </c>
      <c r="DJ12" s="8">
        <v>3200000000</v>
      </c>
      <c r="DK12" s="8">
        <v>625000000</v>
      </c>
      <c r="DL12" s="8">
        <v>800000000</v>
      </c>
      <c r="DM12" t="s">
        <v>887</v>
      </c>
      <c r="DN12" t="s">
        <v>888</v>
      </c>
      <c r="DO12" t="s">
        <v>769</v>
      </c>
      <c r="DP12" t="s">
        <v>770</v>
      </c>
      <c r="DT12" t="s">
        <v>32</v>
      </c>
      <c r="DW12" t="s">
        <v>26</v>
      </c>
      <c r="DY12" t="s">
        <v>771</v>
      </c>
      <c r="EG12" t="s">
        <v>1156</v>
      </c>
      <c r="EH12">
        <v>2</v>
      </c>
      <c r="EI12" t="s">
        <v>1157</v>
      </c>
      <c r="EJ12" t="s">
        <v>1158</v>
      </c>
      <c r="EK12" t="s">
        <v>1159</v>
      </c>
      <c r="EL12" t="s">
        <v>1140</v>
      </c>
      <c r="EM12" t="s">
        <v>1160</v>
      </c>
      <c r="EN12" t="s">
        <v>778</v>
      </c>
      <c r="EO12" t="s">
        <v>849</v>
      </c>
      <c r="EW12" t="s">
        <v>796</v>
      </c>
      <c r="EX12">
        <v>12</v>
      </c>
      <c r="FB12" t="s">
        <v>901</v>
      </c>
      <c r="FC12" t="s">
        <v>798</v>
      </c>
      <c r="FH12" t="s">
        <v>799</v>
      </c>
      <c r="FI12">
        <v>2</v>
      </c>
      <c r="FJ12" t="s">
        <v>785</v>
      </c>
      <c r="FK12" t="s">
        <v>787</v>
      </c>
      <c r="FL12" t="s">
        <v>785</v>
      </c>
      <c r="FM12" t="s">
        <v>784</v>
      </c>
      <c r="FN12" t="s">
        <v>784</v>
      </c>
      <c r="FO12" t="s">
        <v>787</v>
      </c>
      <c r="FP12" t="s">
        <v>785</v>
      </c>
      <c r="FQ12" t="s">
        <v>788</v>
      </c>
      <c r="FR12" t="s">
        <v>785</v>
      </c>
      <c r="FS12" t="s">
        <v>787</v>
      </c>
      <c r="FT12" t="s">
        <v>785</v>
      </c>
      <c r="FU12" t="s">
        <v>787</v>
      </c>
      <c r="FV12" t="s">
        <v>788</v>
      </c>
      <c r="FW12" t="s">
        <v>788</v>
      </c>
      <c r="FX12" t="s">
        <v>787</v>
      </c>
      <c r="FY12" t="s">
        <v>785</v>
      </c>
      <c r="FZ12" t="s">
        <v>788</v>
      </c>
      <c r="GA12" t="s">
        <v>788</v>
      </c>
      <c r="GB12" t="s">
        <v>785</v>
      </c>
      <c r="GC12" t="s">
        <v>786</v>
      </c>
      <c r="GD12" t="s">
        <v>788</v>
      </c>
      <c r="GE12" t="s">
        <v>787</v>
      </c>
      <c r="GF12" t="s">
        <v>784</v>
      </c>
      <c r="GG12" t="s">
        <v>788</v>
      </c>
      <c r="GH12" t="s">
        <v>788</v>
      </c>
      <c r="GI12" t="s">
        <v>784</v>
      </c>
      <c r="GJ12" t="s">
        <v>789</v>
      </c>
      <c r="GK12" t="s">
        <v>789</v>
      </c>
      <c r="GL12" t="s">
        <v>789</v>
      </c>
      <c r="GM12" t="s">
        <v>791</v>
      </c>
      <c r="GN12" t="s">
        <v>1158</v>
      </c>
      <c r="GO12" t="s">
        <v>1161</v>
      </c>
      <c r="GP12" t="s">
        <v>1162</v>
      </c>
      <c r="GQ12" t="s">
        <v>1163</v>
      </c>
      <c r="GR12" t="s">
        <v>778</v>
      </c>
      <c r="GS12" t="s">
        <v>849</v>
      </c>
      <c r="HA12" t="s">
        <v>967</v>
      </c>
      <c r="HB12">
        <v>12</v>
      </c>
      <c r="HH12" t="s">
        <v>853</v>
      </c>
      <c r="HI12" t="s">
        <v>782</v>
      </c>
      <c r="HL12" t="s">
        <v>799</v>
      </c>
      <c r="HM12">
        <v>2</v>
      </c>
      <c r="IR12">
        <f t="shared" si="2"/>
        <v>3</v>
      </c>
      <c r="IS12" t="s">
        <v>1145</v>
      </c>
      <c r="IT12" s="9">
        <f t="shared" si="3"/>
        <v>35</v>
      </c>
      <c r="IU12" s="9">
        <v>1982</v>
      </c>
      <c r="IV12" t="s">
        <v>1140</v>
      </c>
      <c r="IW12" t="s">
        <v>1136</v>
      </c>
    </row>
    <row r="13" spans="1:261">
      <c r="A13">
        <v>31</v>
      </c>
      <c r="B13" t="s">
        <v>1164</v>
      </c>
      <c r="C13" t="s">
        <v>1165</v>
      </c>
      <c r="D13" t="s">
        <v>737</v>
      </c>
      <c r="E13" t="s">
        <v>738</v>
      </c>
      <c r="F13" t="s">
        <v>744</v>
      </c>
      <c r="G13">
        <v>29</v>
      </c>
      <c r="I13" t="s">
        <v>739</v>
      </c>
      <c r="J13" t="s">
        <v>740</v>
      </c>
      <c r="K13" t="s">
        <v>1166</v>
      </c>
      <c r="L13">
        <v>900463938</v>
      </c>
      <c r="M13">
        <v>2011</v>
      </c>
      <c r="N13" t="s">
        <v>1167</v>
      </c>
      <c r="O13">
        <v>3427410</v>
      </c>
      <c r="P13" t="s">
        <v>1168</v>
      </c>
      <c r="Q13" t="s">
        <v>744</v>
      </c>
      <c r="S13" t="s">
        <v>1169</v>
      </c>
      <c r="T13" t="s">
        <v>1170</v>
      </c>
      <c r="U13" t="s">
        <v>1171</v>
      </c>
      <c r="V13" t="s">
        <v>1172</v>
      </c>
      <c r="W13" t="s">
        <v>1101</v>
      </c>
      <c r="AB13" t="s">
        <v>1173</v>
      </c>
      <c r="AL13" t="str">
        <f>AB13</f>
        <v>Construcción de edificaciones para uso residencial</v>
      </c>
      <c r="AM13" t="s">
        <v>751</v>
      </c>
      <c r="AN13" t="s">
        <v>752</v>
      </c>
      <c r="AO13" t="s">
        <v>753</v>
      </c>
      <c r="BA13" t="s">
        <v>754</v>
      </c>
      <c r="BD13" t="s">
        <v>1174</v>
      </c>
      <c r="BE13" t="s">
        <v>1175</v>
      </c>
      <c r="BF13" t="s">
        <v>1176</v>
      </c>
      <c r="BG13" t="s">
        <v>1177</v>
      </c>
      <c r="BH13" t="s">
        <v>1178</v>
      </c>
      <c r="BI13" t="s">
        <v>1179</v>
      </c>
      <c r="BJ13" t="s">
        <v>752</v>
      </c>
      <c r="BL13" t="s">
        <v>831</v>
      </c>
      <c r="BO13" t="str">
        <f t="shared" si="1"/>
        <v xml:space="preserve">Producto físico  </v>
      </c>
      <c r="BP13" t="s">
        <v>1180</v>
      </c>
      <c r="BQ13" t="s">
        <v>833</v>
      </c>
      <c r="BV13" t="s">
        <v>1181</v>
      </c>
      <c r="CE13" s="8">
        <v>58000000</v>
      </c>
      <c r="CF13" s="8">
        <v>97000000</v>
      </c>
      <c r="CG13" s="8">
        <v>180000000</v>
      </c>
      <c r="CH13" s="3">
        <v>35000000</v>
      </c>
      <c r="CI13" s="8">
        <v>5000000</v>
      </c>
      <c r="CJ13" s="8">
        <v>6000000</v>
      </c>
      <c r="CK13" s="8">
        <v>11000000</v>
      </c>
      <c r="CN13" t="s">
        <v>1182</v>
      </c>
      <c r="CO13" t="s">
        <v>752</v>
      </c>
      <c r="CQ13" t="s">
        <v>839</v>
      </c>
      <c r="CR13" t="s">
        <v>740</v>
      </c>
      <c r="CS13">
        <v>0</v>
      </c>
      <c r="CT13">
        <v>0</v>
      </c>
      <c r="CU13">
        <v>2</v>
      </c>
      <c r="CV13">
        <v>0</v>
      </c>
      <c r="CW13">
        <v>0</v>
      </c>
      <c r="CX13">
        <f t="shared" si="0"/>
        <v>2</v>
      </c>
      <c r="CY13" t="s">
        <v>1183</v>
      </c>
      <c r="CZ13" t="s">
        <v>752</v>
      </c>
      <c r="DA13" t="s">
        <v>768</v>
      </c>
      <c r="DB13" t="s">
        <v>768</v>
      </c>
      <c r="DC13" t="s">
        <v>768</v>
      </c>
      <c r="DD13" t="s">
        <v>768</v>
      </c>
      <c r="DE13" t="s">
        <v>768</v>
      </c>
      <c r="DF13" t="s">
        <v>768</v>
      </c>
      <c r="DG13" t="s">
        <v>768</v>
      </c>
      <c r="DH13" t="s">
        <v>768</v>
      </c>
      <c r="DI13" s="8">
        <v>500000000</v>
      </c>
      <c r="DJ13" s="8">
        <v>900000000</v>
      </c>
      <c r="DK13" s="8">
        <v>80000000</v>
      </c>
      <c r="DL13" s="8">
        <v>120000000</v>
      </c>
      <c r="DN13" t="s">
        <v>888</v>
      </c>
      <c r="DU13" t="s">
        <v>19</v>
      </c>
      <c r="DZ13" t="s">
        <v>772</v>
      </c>
      <c r="EA13" t="s">
        <v>843</v>
      </c>
      <c r="EG13" t="s">
        <v>1184</v>
      </c>
      <c r="EH13">
        <v>2</v>
      </c>
      <c r="EI13" t="s">
        <v>1185</v>
      </c>
      <c r="EJ13" t="s">
        <v>1186</v>
      </c>
      <c r="EK13" t="s">
        <v>1187</v>
      </c>
      <c r="EL13" t="s">
        <v>1167</v>
      </c>
      <c r="EM13" t="s">
        <v>1188</v>
      </c>
      <c r="EN13" t="s">
        <v>778</v>
      </c>
      <c r="EO13" t="s">
        <v>1092</v>
      </c>
      <c r="EW13" t="s">
        <v>780</v>
      </c>
      <c r="EX13">
        <v>5</v>
      </c>
      <c r="EZ13" t="s">
        <v>797</v>
      </c>
      <c r="FD13" t="s">
        <v>853</v>
      </c>
      <c r="FH13" s="9" t="s">
        <v>783</v>
      </c>
      <c r="FI13">
        <v>2</v>
      </c>
      <c r="FJ13" t="s">
        <v>784</v>
      </c>
      <c r="FK13" t="s">
        <v>784</v>
      </c>
      <c r="FL13" t="s">
        <v>785</v>
      </c>
      <c r="FM13" t="s">
        <v>787</v>
      </c>
      <c r="FN13" t="s">
        <v>784</v>
      </c>
      <c r="FO13" t="s">
        <v>786</v>
      </c>
      <c r="FP13" t="s">
        <v>784</v>
      </c>
      <c r="FQ13" t="s">
        <v>786</v>
      </c>
      <c r="FR13" t="s">
        <v>785</v>
      </c>
      <c r="FS13" t="s">
        <v>788</v>
      </c>
      <c r="FT13" t="s">
        <v>784</v>
      </c>
      <c r="FU13" t="s">
        <v>787</v>
      </c>
      <c r="FV13" t="s">
        <v>786</v>
      </c>
      <c r="FW13" t="s">
        <v>786</v>
      </c>
      <c r="FX13" t="s">
        <v>787</v>
      </c>
      <c r="FY13" t="s">
        <v>784</v>
      </c>
      <c r="FZ13" t="s">
        <v>788</v>
      </c>
      <c r="GA13" t="s">
        <v>786</v>
      </c>
      <c r="GB13" t="s">
        <v>784</v>
      </c>
      <c r="GC13" t="s">
        <v>784</v>
      </c>
      <c r="GD13" t="s">
        <v>786</v>
      </c>
      <c r="GE13" t="s">
        <v>787</v>
      </c>
      <c r="GF13" t="s">
        <v>788</v>
      </c>
      <c r="GG13" t="s">
        <v>784</v>
      </c>
      <c r="GH13" t="s">
        <v>786</v>
      </c>
      <c r="GI13" t="s">
        <v>786</v>
      </c>
      <c r="GJ13" t="s">
        <v>789</v>
      </c>
      <c r="GK13" t="s">
        <v>789</v>
      </c>
      <c r="GL13" t="s">
        <v>790</v>
      </c>
      <c r="GM13" t="s">
        <v>791</v>
      </c>
      <c r="GN13" t="s">
        <v>1189</v>
      </c>
      <c r="GO13" t="s">
        <v>1190</v>
      </c>
      <c r="GP13" t="s">
        <v>1167</v>
      </c>
      <c r="GQ13" t="s">
        <v>1191</v>
      </c>
      <c r="GR13" t="s">
        <v>778</v>
      </c>
      <c r="GS13" t="s">
        <v>779</v>
      </c>
      <c r="HA13" t="s">
        <v>967</v>
      </c>
      <c r="HB13">
        <v>0</v>
      </c>
      <c r="HH13" t="s">
        <v>853</v>
      </c>
      <c r="HL13" t="s">
        <v>752</v>
      </c>
      <c r="IO13" t="s">
        <v>1192</v>
      </c>
      <c r="IP13" t="s">
        <v>1193</v>
      </c>
      <c r="IQ13">
        <v>3147304259</v>
      </c>
      <c r="IR13">
        <f t="shared" si="2"/>
        <v>6</v>
      </c>
      <c r="IS13" s="9" t="s">
        <v>811</v>
      </c>
      <c r="IT13" s="9">
        <f t="shared" si="3"/>
        <v>30</v>
      </c>
      <c r="IU13" s="9">
        <v>1987</v>
      </c>
      <c r="IV13" t="s">
        <v>1194</v>
      </c>
      <c r="IW13" t="s">
        <v>812</v>
      </c>
      <c r="IY13" t="s">
        <v>813</v>
      </c>
      <c r="IZ13">
        <v>1</v>
      </c>
    </row>
    <row r="14" spans="1:261">
      <c r="A14">
        <v>33</v>
      </c>
      <c r="B14" t="s">
        <v>1195</v>
      </c>
      <c r="C14" t="s">
        <v>1196</v>
      </c>
      <c r="D14" t="s">
        <v>737</v>
      </c>
      <c r="E14" t="s">
        <v>738</v>
      </c>
      <c r="I14" t="s">
        <v>739</v>
      </c>
      <c r="J14" t="s">
        <v>740</v>
      </c>
      <c r="K14" t="s">
        <v>1197</v>
      </c>
      <c r="L14">
        <v>900334472</v>
      </c>
      <c r="M14">
        <v>2010</v>
      </c>
      <c r="N14" t="s">
        <v>1198</v>
      </c>
      <c r="O14">
        <v>4423021</v>
      </c>
      <c r="P14" t="s">
        <v>1199</v>
      </c>
      <c r="Q14" t="s">
        <v>744</v>
      </c>
      <c r="S14" t="s">
        <v>1200</v>
      </c>
      <c r="V14" t="s">
        <v>1201</v>
      </c>
      <c r="W14" t="s">
        <v>822</v>
      </c>
      <c r="AD14" t="s">
        <v>1202</v>
      </c>
      <c r="AL14" t="str">
        <f>AD14</f>
        <v>Otros productos elaborados de metal</v>
      </c>
      <c r="AM14" t="s">
        <v>751</v>
      </c>
      <c r="AN14" t="s">
        <v>740</v>
      </c>
      <c r="AO14" t="s">
        <v>1064</v>
      </c>
      <c r="BA14" t="s">
        <v>754</v>
      </c>
      <c r="BD14" t="s">
        <v>1203</v>
      </c>
      <c r="BE14" t="s">
        <v>1204</v>
      </c>
      <c r="BF14" t="s">
        <v>1205</v>
      </c>
      <c r="BG14" t="s">
        <v>1206</v>
      </c>
      <c r="BH14" t="s">
        <v>1207</v>
      </c>
      <c r="BI14" t="s">
        <v>1208</v>
      </c>
      <c r="BJ14" t="s">
        <v>752</v>
      </c>
      <c r="BL14" t="s">
        <v>831</v>
      </c>
      <c r="BN14" t="s">
        <v>761</v>
      </c>
      <c r="BO14" t="str">
        <f t="shared" si="1"/>
        <v>Producto físico  Servicio</v>
      </c>
      <c r="BP14" t="s">
        <v>1209</v>
      </c>
      <c r="BQ14" t="s">
        <v>833</v>
      </c>
      <c r="BS14" t="s">
        <v>954</v>
      </c>
      <c r="BV14" t="s">
        <v>1210</v>
      </c>
      <c r="BW14">
        <v>2</v>
      </c>
      <c r="BZ14" t="s">
        <v>764</v>
      </c>
      <c r="CD14">
        <v>98</v>
      </c>
      <c r="CE14" s="8">
        <v>214925000</v>
      </c>
      <c r="CF14" s="8">
        <v>231905000</v>
      </c>
      <c r="CG14" s="8">
        <v>253645000</v>
      </c>
      <c r="CH14" s="3">
        <v>40144950</v>
      </c>
      <c r="CI14" s="8">
        <v>32877000</v>
      </c>
      <c r="CJ14" s="8">
        <v>-98410000</v>
      </c>
      <c r="CK14" s="8">
        <v>14645000</v>
      </c>
      <c r="CN14" t="s">
        <v>1211</v>
      </c>
      <c r="CO14" t="s">
        <v>752</v>
      </c>
      <c r="CQ14" t="s">
        <v>1212</v>
      </c>
      <c r="CR14" t="s">
        <v>752</v>
      </c>
      <c r="CS14">
        <v>2</v>
      </c>
      <c r="CT14">
        <v>2</v>
      </c>
      <c r="CU14">
        <v>4</v>
      </c>
      <c r="CV14">
        <v>0</v>
      </c>
      <c r="CW14">
        <v>0</v>
      </c>
      <c r="CX14">
        <f t="shared" si="0"/>
        <v>8</v>
      </c>
      <c r="CY14" t="s">
        <v>1213</v>
      </c>
      <c r="CZ14" t="s">
        <v>752</v>
      </c>
      <c r="DA14" t="s">
        <v>768</v>
      </c>
      <c r="DB14" t="s">
        <v>768</v>
      </c>
      <c r="DC14" t="s">
        <v>768</v>
      </c>
      <c r="DD14" t="s">
        <v>768</v>
      </c>
      <c r="DE14" t="s">
        <v>768</v>
      </c>
      <c r="DF14" t="s">
        <v>768</v>
      </c>
      <c r="DG14" t="s">
        <v>768</v>
      </c>
      <c r="DH14" t="s">
        <v>768</v>
      </c>
      <c r="DI14" s="8">
        <v>300000000</v>
      </c>
      <c r="DJ14" s="8">
        <v>360000000</v>
      </c>
      <c r="DK14" s="8">
        <v>35000000</v>
      </c>
      <c r="DL14" s="8">
        <v>55000000</v>
      </c>
      <c r="DN14" t="s">
        <v>888</v>
      </c>
      <c r="EA14" t="s">
        <v>843</v>
      </c>
      <c r="EG14" t="s">
        <v>1214</v>
      </c>
      <c r="EH14">
        <v>2</v>
      </c>
      <c r="EI14" t="s">
        <v>1215</v>
      </c>
      <c r="EJ14" t="s">
        <v>1216</v>
      </c>
      <c r="EK14" t="s">
        <v>1217</v>
      </c>
      <c r="EL14" t="s">
        <v>1218</v>
      </c>
      <c r="EM14" t="s">
        <v>1219</v>
      </c>
      <c r="EN14" t="s">
        <v>778</v>
      </c>
      <c r="EO14" t="s">
        <v>849</v>
      </c>
      <c r="EW14" t="s">
        <v>967</v>
      </c>
      <c r="EX14">
        <v>25</v>
      </c>
      <c r="FD14" t="s">
        <v>853</v>
      </c>
      <c r="FH14" t="s">
        <v>752</v>
      </c>
      <c r="FJ14" t="s">
        <v>785</v>
      </c>
      <c r="FK14" t="s">
        <v>785</v>
      </c>
      <c r="FL14" t="s">
        <v>785</v>
      </c>
      <c r="FM14" t="s">
        <v>785</v>
      </c>
      <c r="FN14" t="s">
        <v>785</v>
      </c>
      <c r="FO14" t="s">
        <v>784</v>
      </c>
      <c r="FP14" t="s">
        <v>785</v>
      </c>
      <c r="FQ14" t="s">
        <v>786</v>
      </c>
      <c r="FR14" t="s">
        <v>785</v>
      </c>
      <c r="FS14" t="s">
        <v>786</v>
      </c>
      <c r="FT14" t="s">
        <v>785</v>
      </c>
      <c r="FU14" t="s">
        <v>784</v>
      </c>
      <c r="FV14" t="s">
        <v>786</v>
      </c>
      <c r="FW14" t="s">
        <v>784</v>
      </c>
      <c r="FX14" t="s">
        <v>786</v>
      </c>
      <c r="FY14" t="s">
        <v>786</v>
      </c>
      <c r="FZ14" t="s">
        <v>786</v>
      </c>
      <c r="GA14" t="s">
        <v>786</v>
      </c>
      <c r="GB14" t="s">
        <v>785</v>
      </c>
      <c r="GC14" t="s">
        <v>785</v>
      </c>
      <c r="GD14" t="s">
        <v>787</v>
      </c>
      <c r="GE14" t="s">
        <v>784</v>
      </c>
      <c r="GF14" t="s">
        <v>786</v>
      </c>
      <c r="GG14" t="s">
        <v>786</v>
      </c>
      <c r="GH14" t="s">
        <v>787</v>
      </c>
      <c r="GI14" t="s">
        <v>788</v>
      </c>
      <c r="GJ14" t="s">
        <v>789</v>
      </c>
      <c r="GK14" t="s">
        <v>789</v>
      </c>
      <c r="GL14" t="s">
        <v>789</v>
      </c>
      <c r="GM14" t="s">
        <v>789</v>
      </c>
      <c r="GN14" t="s">
        <v>1220</v>
      </c>
      <c r="GO14" t="s">
        <v>1221</v>
      </c>
      <c r="GP14" t="s">
        <v>1198</v>
      </c>
      <c r="GQ14" t="s">
        <v>1222</v>
      </c>
      <c r="GR14" t="s">
        <v>804</v>
      </c>
      <c r="GS14" t="s">
        <v>849</v>
      </c>
      <c r="HA14" t="s">
        <v>857</v>
      </c>
      <c r="HB14">
        <v>15</v>
      </c>
      <c r="HD14" t="s">
        <v>797</v>
      </c>
      <c r="HL14" t="s">
        <v>752</v>
      </c>
      <c r="IO14" t="s">
        <v>1223</v>
      </c>
      <c r="IP14" t="s">
        <v>1224</v>
      </c>
      <c r="IQ14">
        <v>3127886277</v>
      </c>
      <c r="IR14">
        <f t="shared" si="2"/>
        <v>7</v>
      </c>
      <c r="IS14" s="9" t="s">
        <v>811</v>
      </c>
      <c r="IT14" s="9">
        <f t="shared" si="3"/>
        <v>44</v>
      </c>
      <c r="IU14" s="9">
        <v>1973</v>
      </c>
      <c r="IV14" t="s">
        <v>1225</v>
      </c>
      <c r="IW14" t="s">
        <v>1136</v>
      </c>
      <c r="IZ14">
        <v>1</v>
      </c>
    </row>
    <row r="15" spans="1:261">
      <c r="A15">
        <v>41</v>
      </c>
      <c r="B15" t="s">
        <v>1226</v>
      </c>
      <c r="C15" t="s">
        <v>1227</v>
      </c>
      <c r="D15" t="s">
        <v>737</v>
      </c>
      <c r="E15" t="s">
        <v>738</v>
      </c>
      <c r="F15" t="s">
        <v>744</v>
      </c>
      <c r="G15">
        <v>29</v>
      </c>
      <c r="I15" t="s">
        <v>739</v>
      </c>
      <c r="J15" t="s">
        <v>740</v>
      </c>
      <c r="K15" t="s">
        <v>1228</v>
      </c>
      <c r="L15">
        <v>900575594</v>
      </c>
      <c r="M15">
        <v>2012</v>
      </c>
      <c r="N15" t="s">
        <v>1229</v>
      </c>
      <c r="O15">
        <v>3117022519</v>
      </c>
      <c r="P15" t="s">
        <v>1230</v>
      </c>
      <c r="Q15" t="s">
        <v>744</v>
      </c>
      <c r="S15" t="s">
        <v>1231</v>
      </c>
      <c r="T15" t="s">
        <v>1232</v>
      </c>
      <c r="U15" t="s">
        <v>1233</v>
      </c>
      <c r="V15" t="s">
        <v>1234</v>
      </c>
      <c r="W15" t="s">
        <v>909</v>
      </c>
      <c r="Z15" t="s">
        <v>1235</v>
      </c>
      <c r="AL15" t="str">
        <f>Z15</f>
        <v>Restaurantes autoservicio</v>
      </c>
      <c r="AM15" t="s">
        <v>751</v>
      </c>
      <c r="AN15" t="s">
        <v>740</v>
      </c>
      <c r="AO15" t="s">
        <v>753</v>
      </c>
      <c r="BA15" t="s">
        <v>754</v>
      </c>
      <c r="BD15" t="s">
        <v>1236</v>
      </c>
      <c r="BE15" t="s">
        <v>1237</v>
      </c>
      <c r="BF15" t="s">
        <v>1238</v>
      </c>
      <c r="BG15" t="s">
        <v>1239</v>
      </c>
      <c r="BH15" t="s">
        <v>1240</v>
      </c>
      <c r="BI15" t="s">
        <v>1241</v>
      </c>
      <c r="BJ15" t="s">
        <v>752</v>
      </c>
      <c r="BL15" t="s">
        <v>831</v>
      </c>
      <c r="BO15" t="str">
        <f t="shared" si="1"/>
        <v xml:space="preserve">Producto físico  </v>
      </c>
      <c r="BP15" t="s">
        <v>1242</v>
      </c>
      <c r="BQ15" t="s">
        <v>833</v>
      </c>
      <c r="BR15" t="s">
        <v>834</v>
      </c>
      <c r="BS15" t="s">
        <v>954</v>
      </c>
      <c r="BT15" t="s">
        <v>835</v>
      </c>
      <c r="BU15">
        <v>1</v>
      </c>
      <c r="BV15" t="s">
        <v>1243</v>
      </c>
      <c r="BW15" t="s">
        <v>837</v>
      </c>
      <c r="BX15" t="s">
        <v>837</v>
      </c>
      <c r="CE15" t="s">
        <v>1244</v>
      </c>
      <c r="CF15" s="8">
        <v>448925000</v>
      </c>
      <c r="CG15" s="8">
        <v>451408000</v>
      </c>
      <c r="CH15">
        <v>114000000</v>
      </c>
      <c r="CI15" s="8">
        <v>12115000</v>
      </c>
      <c r="CJ15" s="8">
        <v>21002000</v>
      </c>
      <c r="CK15" s="8">
        <v>23769000</v>
      </c>
      <c r="CN15" t="s">
        <v>1245</v>
      </c>
      <c r="CO15" t="s">
        <v>752</v>
      </c>
      <c r="CQ15" t="s">
        <v>839</v>
      </c>
      <c r="CR15" t="s">
        <v>752</v>
      </c>
      <c r="CS15">
        <v>6</v>
      </c>
      <c r="CT15">
        <v>2</v>
      </c>
      <c r="CU15">
        <v>3</v>
      </c>
      <c r="CV15">
        <v>0</v>
      </c>
      <c r="CW15">
        <v>0</v>
      </c>
      <c r="CX15">
        <f t="shared" si="0"/>
        <v>11</v>
      </c>
      <c r="CY15" t="s">
        <v>1246</v>
      </c>
      <c r="CZ15" t="s">
        <v>752</v>
      </c>
      <c r="DA15" t="s">
        <v>768</v>
      </c>
      <c r="DB15" t="s">
        <v>768</v>
      </c>
      <c r="DC15" t="s">
        <v>768</v>
      </c>
      <c r="DD15" t="s">
        <v>768</v>
      </c>
      <c r="DE15" t="s">
        <v>768</v>
      </c>
      <c r="DF15" t="s">
        <v>768</v>
      </c>
      <c r="DG15" t="s">
        <v>768</v>
      </c>
      <c r="DH15" t="s">
        <v>768</v>
      </c>
      <c r="DI15" s="8">
        <v>470000000</v>
      </c>
      <c r="DJ15" s="8">
        <v>500000000</v>
      </c>
      <c r="DK15" s="8">
        <v>25000000</v>
      </c>
      <c r="DL15" s="8">
        <v>30000000</v>
      </c>
      <c r="DM15" t="s">
        <v>887</v>
      </c>
      <c r="DY15" t="s">
        <v>771</v>
      </c>
      <c r="DZ15" t="s">
        <v>772</v>
      </c>
      <c r="EB15" t="s">
        <v>75</v>
      </c>
      <c r="EG15" t="s">
        <v>1247</v>
      </c>
      <c r="EH15">
        <v>2</v>
      </c>
      <c r="EI15" t="s">
        <v>1248</v>
      </c>
      <c r="EJ15" t="s">
        <v>1249</v>
      </c>
      <c r="EK15" t="s">
        <v>1250</v>
      </c>
      <c r="EL15" t="s">
        <v>1229</v>
      </c>
      <c r="EM15" t="s">
        <v>1251</v>
      </c>
      <c r="EN15" t="s">
        <v>804</v>
      </c>
      <c r="EO15" t="s">
        <v>849</v>
      </c>
      <c r="EW15" t="s">
        <v>780</v>
      </c>
      <c r="EX15">
        <v>0</v>
      </c>
      <c r="EY15" t="s">
        <v>781</v>
      </c>
      <c r="EZ15" t="s">
        <v>797</v>
      </c>
      <c r="FH15" t="s">
        <v>752</v>
      </c>
      <c r="FJ15" t="s">
        <v>785</v>
      </c>
      <c r="FK15" t="s">
        <v>785</v>
      </c>
      <c r="FL15" t="s">
        <v>785</v>
      </c>
      <c r="FM15" t="s">
        <v>784</v>
      </c>
      <c r="FN15" t="s">
        <v>786</v>
      </c>
      <c r="FO15" t="s">
        <v>784</v>
      </c>
      <c r="FP15" t="s">
        <v>786</v>
      </c>
      <c r="FQ15" t="s">
        <v>786</v>
      </c>
      <c r="FR15" t="s">
        <v>785</v>
      </c>
      <c r="FS15" t="s">
        <v>784</v>
      </c>
      <c r="FT15" t="s">
        <v>785</v>
      </c>
      <c r="FU15" t="s">
        <v>785</v>
      </c>
      <c r="FV15" t="s">
        <v>784</v>
      </c>
      <c r="FW15" t="s">
        <v>788</v>
      </c>
      <c r="FX15" t="s">
        <v>786</v>
      </c>
      <c r="FY15" t="s">
        <v>787</v>
      </c>
      <c r="FZ15" t="s">
        <v>784</v>
      </c>
      <c r="GA15" t="s">
        <v>788</v>
      </c>
      <c r="GB15" t="s">
        <v>787</v>
      </c>
      <c r="GC15" t="s">
        <v>787</v>
      </c>
      <c r="GD15" t="s">
        <v>788</v>
      </c>
      <c r="GE15" t="s">
        <v>784</v>
      </c>
      <c r="GF15" t="s">
        <v>784</v>
      </c>
      <c r="GG15" t="s">
        <v>785</v>
      </c>
      <c r="GH15" t="s">
        <v>786</v>
      </c>
      <c r="GI15" t="s">
        <v>787</v>
      </c>
      <c r="GJ15" t="s">
        <v>1082</v>
      </c>
      <c r="GK15" t="s">
        <v>1083</v>
      </c>
      <c r="GL15" t="s">
        <v>790</v>
      </c>
      <c r="GM15" t="s">
        <v>791</v>
      </c>
      <c r="GN15" t="s">
        <v>1252</v>
      </c>
      <c r="GO15" t="s">
        <v>1253</v>
      </c>
      <c r="GP15" t="s">
        <v>1229</v>
      </c>
      <c r="GQ15" t="s">
        <v>1254</v>
      </c>
      <c r="GR15" t="s">
        <v>804</v>
      </c>
      <c r="GS15" t="s">
        <v>849</v>
      </c>
      <c r="HA15" t="s">
        <v>967</v>
      </c>
      <c r="HB15">
        <v>3</v>
      </c>
      <c r="HG15" t="s">
        <v>798</v>
      </c>
      <c r="HH15" t="s">
        <v>853</v>
      </c>
      <c r="HL15" t="s">
        <v>799</v>
      </c>
      <c r="HM15">
        <v>1</v>
      </c>
      <c r="IP15" t="s">
        <v>1255</v>
      </c>
      <c r="IQ15">
        <v>3113165698</v>
      </c>
      <c r="IR15">
        <f t="shared" si="2"/>
        <v>5</v>
      </c>
      <c r="IS15" s="9" t="s">
        <v>811</v>
      </c>
      <c r="IT15" s="9">
        <f t="shared" si="3"/>
        <v>31</v>
      </c>
      <c r="IU15" s="9">
        <v>1986</v>
      </c>
      <c r="IV15" t="s">
        <v>1256</v>
      </c>
      <c r="IW15" t="s">
        <v>1136</v>
      </c>
    </row>
    <row r="16" spans="1:261">
      <c r="A16">
        <v>44</v>
      </c>
      <c r="B16" t="s">
        <v>1257</v>
      </c>
      <c r="C16" t="s">
        <v>1258</v>
      </c>
      <c r="D16" t="s">
        <v>737</v>
      </c>
      <c r="E16" t="s">
        <v>738</v>
      </c>
      <c r="I16" t="s">
        <v>739</v>
      </c>
      <c r="J16" t="s">
        <v>740</v>
      </c>
      <c r="K16" t="s">
        <v>1259</v>
      </c>
      <c r="L16">
        <v>900345534</v>
      </c>
      <c r="M16">
        <v>2010</v>
      </c>
      <c r="N16" t="s">
        <v>1260</v>
      </c>
      <c r="O16">
        <v>13812878</v>
      </c>
      <c r="P16" t="s">
        <v>1261</v>
      </c>
      <c r="Q16" t="s">
        <v>1262</v>
      </c>
      <c r="R16" t="s">
        <v>1262</v>
      </c>
      <c r="S16" t="s">
        <v>1263</v>
      </c>
      <c r="T16" t="s">
        <v>1264</v>
      </c>
      <c r="V16" t="s">
        <v>1265</v>
      </c>
      <c r="W16" t="s">
        <v>909</v>
      </c>
      <c r="Z16" t="s">
        <v>983</v>
      </c>
      <c r="AA16" t="s">
        <v>1266</v>
      </c>
      <c r="AL16" t="str">
        <f>CONCATENATE(Z16," ",AA16)</f>
        <v>Otra actividad - ¿Cuál? Comercio al por mayor de equipos y partes de telecomunicaciones</v>
      </c>
      <c r="AM16" t="s">
        <v>751</v>
      </c>
      <c r="AN16" t="s">
        <v>740</v>
      </c>
      <c r="AO16" t="s">
        <v>753</v>
      </c>
      <c r="BA16" t="s">
        <v>754</v>
      </c>
      <c r="BD16" t="s">
        <v>1267</v>
      </c>
      <c r="BE16" t="s">
        <v>1268</v>
      </c>
      <c r="BF16" t="s">
        <v>1269</v>
      </c>
      <c r="BG16" t="s">
        <v>1270</v>
      </c>
      <c r="BH16" t="s">
        <v>1271</v>
      </c>
      <c r="BI16" t="s">
        <v>1272</v>
      </c>
      <c r="BJ16" t="s">
        <v>752</v>
      </c>
      <c r="BL16" t="s">
        <v>831</v>
      </c>
      <c r="BM16" t="s">
        <v>1152</v>
      </c>
      <c r="BN16" t="s">
        <v>761</v>
      </c>
      <c r="BO16" t="str">
        <f t="shared" si="1"/>
        <v>Producto físico Producto no físico (Desarrollo de Software, contenido multimedia, etc.) Servicio</v>
      </c>
      <c r="BP16" t="s">
        <v>1273</v>
      </c>
      <c r="BT16" t="s">
        <v>835</v>
      </c>
      <c r="BX16" t="s">
        <v>1112</v>
      </c>
      <c r="BZ16" t="s">
        <v>764</v>
      </c>
      <c r="CD16">
        <v>98</v>
      </c>
      <c r="CE16" s="8">
        <v>1543407699</v>
      </c>
      <c r="CF16" s="8">
        <v>4211425488</v>
      </c>
      <c r="CG16" s="8">
        <v>4241017530</v>
      </c>
      <c r="CH16">
        <v>576939595</v>
      </c>
      <c r="CI16" s="8">
        <v>610192898</v>
      </c>
      <c r="CJ16" s="8">
        <v>128601745</v>
      </c>
      <c r="CK16" s="8">
        <v>605750341</v>
      </c>
      <c r="CN16" t="s">
        <v>1274</v>
      </c>
      <c r="CO16" t="s">
        <v>752</v>
      </c>
      <c r="CQ16" t="s">
        <v>995</v>
      </c>
      <c r="CR16" t="s">
        <v>740</v>
      </c>
      <c r="CS16">
        <v>13</v>
      </c>
      <c r="CT16">
        <v>0</v>
      </c>
      <c r="CU16">
        <v>0</v>
      </c>
      <c r="CV16">
        <v>0</v>
      </c>
      <c r="CW16">
        <v>0</v>
      </c>
      <c r="CX16">
        <f t="shared" si="0"/>
        <v>13</v>
      </c>
      <c r="CY16" t="s">
        <v>1275</v>
      </c>
      <c r="CZ16" t="s">
        <v>752</v>
      </c>
      <c r="DA16" t="s">
        <v>768</v>
      </c>
      <c r="DB16" t="s">
        <v>768</v>
      </c>
      <c r="DC16" t="s">
        <v>768</v>
      </c>
      <c r="DD16" t="s">
        <v>768</v>
      </c>
      <c r="DE16" t="s">
        <v>768</v>
      </c>
      <c r="DF16" t="s">
        <v>768</v>
      </c>
      <c r="DG16" t="s">
        <v>768</v>
      </c>
      <c r="DH16" t="s">
        <v>768</v>
      </c>
      <c r="DI16" s="8">
        <v>7000000000</v>
      </c>
      <c r="DJ16" s="8">
        <v>10000000</v>
      </c>
      <c r="DK16" s="8">
        <v>600000000</v>
      </c>
      <c r="DL16" s="8">
        <v>900000000</v>
      </c>
      <c r="DP16" t="s">
        <v>770</v>
      </c>
      <c r="DU16" t="s">
        <v>19</v>
      </c>
      <c r="DW16" t="s">
        <v>26</v>
      </c>
      <c r="DZ16" t="s">
        <v>772</v>
      </c>
      <c r="EG16" t="s">
        <v>1276</v>
      </c>
      <c r="EH16">
        <v>3</v>
      </c>
      <c r="EI16" t="s">
        <v>1277</v>
      </c>
      <c r="EJ16" t="s">
        <v>1278</v>
      </c>
      <c r="EK16" t="s">
        <v>1279</v>
      </c>
      <c r="EL16" t="s">
        <v>1280</v>
      </c>
      <c r="EM16" t="s">
        <v>1281</v>
      </c>
      <c r="EN16" t="s">
        <v>804</v>
      </c>
      <c r="EO16" t="s">
        <v>849</v>
      </c>
      <c r="EW16" t="s">
        <v>796</v>
      </c>
      <c r="EX16">
        <v>20</v>
      </c>
      <c r="EY16" t="s">
        <v>781</v>
      </c>
      <c r="FC16" t="s">
        <v>798</v>
      </c>
      <c r="FH16" t="s">
        <v>752</v>
      </c>
      <c r="FJ16" t="s">
        <v>785</v>
      </c>
      <c r="FK16" t="s">
        <v>785</v>
      </c>
      <c r="FL16" t="s">
        <v>785</v>
      </c>
      <c r="FM16" t="s">
        <v>785</v>
      </c>
      <c r="FN16" t="s">
        <v>787</v>
      </c>
      <c r="FO16" t="s">
        <v>786</v>
      </c>
      <c r="FP16" t="s">
        <v>784</v>
      </c>
      <c r="FQ16" t="s">
        <v>784</v>
      </c>
      <c r="FR16" t="s">
        <v>785</v>
      </c>
      <c r="FS16" t="s">
        <v>787</v>
      </c>
      <c r="FT16" t="s">
        <v>785</v>
      </c>
      <c r="FU16" t="s">
        <v>787</v>
      </c>
      <c r="FV16" t="s">
        <v>784</v>
      </c>
      <c r="FW16" t="s">
        <v>784</v>
      </c>
      <c r="FX16" t="s">
        <v>785</v>
      </c>
      <c r="FY16" t="s">
        <v>787</v>
      </c>
      <c r="FZ16" t="s">
        <v>786</v>
      </c>
      <c r="GA16" t="s">
        <v>788</v>
      </c>
      <c r="GB16" t="s">
        <v>785</v>
      </c>
      <c r="GC16" t="s">
        <v>785</v>
      </c>
      <c r="GD16" t="s">
        <v>788</v>
      </c>
      <c r="GE16" t="s">
        <v>784</v>
      </c>
      <c r="GF16" t="s">
        <v>786</v>
      </c>
      <c r="GG16" t="s">
        <v>788</v>
      </c>
      <c r="GH16" t="s">
        <v>788</v>
      </c>
      <c r="GI16" t="s">
        <v>786</v>
      </c>
      <c r="GJ16" t="s">
        <v>1082</v>
      </c>
      <c r="GK16" t="s">
        <v>1083</v>
      </c>
      <c r="GL16" t="s">
        <v>790</v>
      </c>
      <c r="GM16" t="s">
        <v>791</v>
      </c>
      <c r="GN16" t="s">
        <v>1282</v>
      </c>
      <c r="GO16" t="s">
        <v>1283</v>
      </c>
      <c r="GP16" t="s">
        <v>1260</v>
      </c>
      <c r="GQ16" t="s">
        <v>1284</v>
      </c>
      <c r="GR16" t="s">
        <v>804</v>
      </c>
      <c r="GS16" t="s">
        <v>1092</v>
      </c>
      <c r="HA16" t="s">
        <v>780</v>
      </c>
      <c r="HB16">
        <v>23</v>
      </c>
      <c r="HC16" t="s">
        <v>781</v>
      </c>
      <c r="HG16" t="s">
        <v>798</v>
      </c>
      <c r="HL16" t="s">
        <v>752</v>
      </c>
      <c r="HN16" t="s">
        <v>1285</v>
      </c>
      <c r="HO16" t="s">
        <v>1283</v>
      </c>
      <c r="HP16" t="s">
        <v>1286</v>
      </c>
      <c r="HQ16" t="s">
        <v>1287</v>
      </c>
      <c r="HR16" t="s">
        <v>804</v>
      </c>
      <c r="HS16" t="s">
        <v>849</v>
      </c>
      <c r="IA16" t="s">
        <v>857</v>
      </c>
      <c r="IB16">
        <v>15</v>
      </c>
      <c r="ID16" t="s">
        <v>797</v>
      </c>
      <c r="IE16" t="s">
        <v>858</v>
      </c>
      <c r="IL16" t="s">
        <v>752</v>
      </c>
      <c r="IR16">
        <f t="shared" si="2"/>
        <v>7</v>
      </c>
      <c r="IS16" s="9" t="s">
        <v>811</v>
      </c>
      <c r="IT16" s="9">
        <f t="shared" si="3"/>
        <v>43</v>
      </c>
      <c r="IU16" s="9">
        <v>1974</v>
      </c>
      <c r="IV16" t="s">
        <v>1260</v>
      </c>
      <c r="IW16" t="s">
        <v>1288</v>
      </c>
    </row>
    <row r="17" spans="1:260">
      <c r="A17">
        <v>46</v>
      </c>
      <c r="B17" t="s">
        <v>1289</v>
      </c>
      <c r="C17" t="s">
        <v>1290</v>
      </c>
      <c r="D17" t="s">
        <v>737</v>
      </c>
      <c r="E17" t="s">
        <v>738</v>
      </c>
      <c r="I17" t="s">
        <v>739</v>
      </c>
      <c r="J17" t="s">
        <v>740</v>
      </c>
      <c r="K17" t="s">
        <v>1291</v>
      </c>
      <c r="L17">
        <v>900710923</v>
      </c>
      <c r="M17">
        <v>2014</v>
      </c>
      <c r="N17" t="s">
        <v>1292</v>
      </c>
      <c r="O17">
        <v>3153050234</v>
      </c>
      <c r="P17" t="s">
        <v>1293</v>
      </c>
      <c r="Q17" t="s">
        <v>744</v>
      </c>
      <c r="T17" t="s">
        <v>1294</v>
      </c>
      <c r="U17" t="s">
        <v>1295</v>
      </c>
      <c r="V17" t="s">
        <v>1296</v>
      </c>
      <c r="W17" t="s">
        <v>1101</v>
      </c>
      <c r="AB17" t="s">
        <v>1297</v>
      </c>
      <c r="AL17" t="str">
        <f>AB17</f>
        <v>Construcción de edificaciones para uso no residencial</v>
      </c>
      <c r="AM17" t="s">
        <v>751</v>
      </c>
      <c r="AN17" t="s">
        <v>752</v>
      </c>
      <c r="AO17" t="s">
        <v>1298</v>
      </c>
      <c r="BA17" t="s">
        <v>754</v>
      </c>
      <c r="BD17" t="s">
        <v>1299</v>
      </c>
      <c r="BE17" t="s">
        <v>1300</v>
      </c>
      <c r="BF17" t="s">
        <v>1301</v>
      </c>
      <c r="BG17" t="s">
        <v>1302</v>
      </c>
      <c r="BH17" t="s">
        <v>1303</v>
      </c>
      <c r="BI17" t="s">
        <v>1304</v>
      </c>
      <c r="BJ17" t="s">
        <v>752</v>
      </c>
      <c r="BN17" t="s">
        <v>761</v>
      </c>
      <c r="BO17" t="str">
        <f t="shared" si="1"/>
        <v xml:space="preserve">  Servicio</v>
      </c>
      <c r="BP17" t="s">
        <v>1305</v>
      </c>
      <c r="BZ17" t="s">
        <v>764</v>
      </c>
      <c r="CD17">
        <v>100</v>
      </c>
      <c r="CE17" s="8">
        <v>200000000</v>
      </c>
      <c r="CF17" s="8">
        <v>437009000</v>
      </c>
      <c r="CG17" s="8">
        <v>1197537000</v>
      </c>
      <c r="CH17">
        <v>140000000</v>
      </c>
      <c r="CI17" s="8">
        <v>18614381</v>
      </c>
      <c r="CJ17" s="8">
        <v>40563227</v>
      </c>
      <c r="CK17" s="8">
        <v>65915549</v>
      </c>
      <c r="CN17" t="s">
        <v>1306</v>
      </c>
      <c r="CO17" t="s">
        <v>752</v>
      </c>
      <c r="CQ17" t="s">
        <v>839</v>
      </c>
      <c r="CR17" t="s">
        <v>740</v>
      </c>
      <c r="CS17">
        <v>1</v>
      </c>
      <c r="CT17">
        <v>0</v>
      </c>
      <c r="CU17">
        <v>15</v>
      </c>
      <c r="CV17">
        <v>1</v>
      </c>
      <c r="CW17">
        <v>0</v>
      </c>
      <c r="CX17">
        <f t="shared" si="0"/>
        <v>17</v>
      </c>
      <c r="CY17" t="s">
        <v>1307</v>
      </c>
      <c r="CZ17" t="s">
        <v>740</v>
      </c>
      <c r="DA17" t="s">
        <v>768</v>
      </c>
      <c r="DB17" t="s">
        <v>885</v>
      </c>
      <c r="DC17" t="s">
        <v>768</v>
      </c>
      <c r="DD17" t="s">
        <v>768</v>
      </c>
      <c r="DE17" t="s">
        <v>768</v>
      </c>
      <c r="DF17" t="s">
        <v>1308</v>
      </c>
      <c r="DG17" t="s">
        <v>768</v>
      </c>
      <c r="DH17" t="s">
        <v>768</v>
      </c>
      <c r="DI17" s="8">
        <v>1500000000</v>
      </c>
      <c r="DJ17" s="8">
        <v>1750000000</v>
      </c>
      <c r="DK17" s="8">
        <v>120000000</v>
      </c>
      <c r="DL17" s="8">
        <v>140000000</v>
      </c>
      <c r="DO17" t="s">
        <v>769</v>
      </c>
      <c r="DW17" t="s">
        <v>26</v>
      </c>
      <c r="DY17" t="s">
        <v>771</v>
      </c>
      <c r="EA17" t="s">
        <v>843</v>
      </c>
      <c r="EG17" t="s">
        <v>1309</v>
      </c>
      <c r="EH17">
        <v>3</v>
      </c>
      <c r="EI17" t="s">
        <v>1310</v>
      </c>
      <c r="EJ17" t="s">
        <v>1311</v>
      </c>
      <c r="EK17" t="s">
        <v>1312</v>
      </c>
      <c r="EL17" t="s">
        <v>1313</v>
      </c>
      <c r="EM17" t="s">
        <v>1314</v>
      </c>
      <c r="EN17" t="s">
        <v>778</v>
      </c>
      <c r="EO17" t="s">
        <v>849</v>
      </c>
      <c r="EW17" t="s">
        <v>780</v>
      </c>
      <c r="EX17">
        <v>25</v>
      </c>
      <c r="EY17" t="s">
        <v>781</v>
      </c>
      <c r="FD17" t="s">
        <v>853</v>
      </c>
      <c r="FH17" t="s">
        <v>752</v>
      </c>
      <c r="FJ17" t="s">
        <v>785</v>
      </c>
      <c r="FK17" t="s">
        <v>787</v>
      </c>
      <c r="FL17" t="s">
        <v>785</v>
      </c>
      <c r="FM17" t="s">
        <v>788</v>
      </c>
      <c r="FN17" t="s">
        <v>785</v>
      </c>
      <c r="FO17" t="s">
        <v>785</v>
      </c>
      <c r="FP17" t="s">
        <v>784</v>
      </c>
      <c r="FQ17" t="s">
        <v>785</v>
      </c>
      <c r="FR17" t="s">
        <v>785</v>
      </c>
      <c r="FS17" t="s">
        <v>788</v>
      </c>
      <c r="FT17" t="s">
        <v>785</v>
      </c>
      <c r="FU17" t="s">
        <v>787</v>
      </c>
      <c r="FV17" t="s">
        <v>788</v>
      </c>
      <c r="FW17" t="s">
        <v>787</v>
      </c>
      <c r="FX17" t="s">
        <v>785</v>
      </c>
      <c r="FY17" t="s">
        <v>785</v>
      </c>
      <c r="FZ17" t="s">
        <v>788</v>
      </c>
      <c r="GA17" t="s">
        <v>787</v>
      </c>
      <c r="GB17" t="s">
        <v>784</v>
      </c>
      <c r="GC17" t="s">
        <v>785</v>
      </c>
      <c r="GD17" t="s">
        <v>788</v>
      </c>
      <c r="GE17" t="s">
        <v>785</v>
      </c>
      <c r="GF17" t="s">
        <v>788</v>
      </c>
      <c r="GG17" t="s">
        <v>788</v>
      </c>
      <c r="GH17" t="s">
        <v>788</v>
      </c>
      <c r="GI17" t="s">
        <v>788</v>
      </c>
      <c r="GJ17" t="s">
        <v>789</v>
      </c>
      <c r="GK17" t="s">
        <v>789</v>
      </c>
      <c r="GL17" t="s">
        <v>790</v>
      </c>
      <c r="GM17" t="s">
        <v>791</v>
      </c>
      <c r="GN17" t="s">
        <v>1311</v>
      </c>
      <c r="GO17" t="s">
        <v>1315</v>
      </c>
      <c r="GP17" t="s">
        <v>1316</v>
      </c>
      <c r="GQ17" t="s">
        <v>1317</v>
      </c>
      <c r="GR17" t="s">
        <v>778</v>
      </c>
      <c r="GS17" t="s">
        <v>779</v>
      </c>
      <c r="HA17" t="s">
        <v>967</v>
      </c>
      <c r="HB17">
        <v>25</v>
      </c>
      <c r="HH17" t="s">
        <v>853</v>
      </c>
      <c r="HL17" t="s">
        <v>752</v>
      </c>
      <c r="HN17" t="s">
        <v>1318</v>
      </c>
      <c r="HO17" t="s">
        <v>1312</v>
      </c>
      <c r="HP17" t="s">
        <v>1319</v>
      </c>
      <c r="HQ17" t="s">
        <v>1320</v>
      </c>
      <c r="HR17" t="s">
        <v>778</v>
      </c>
      <c r="HS17" t="s">
        <v>849</v>
      </c>
      <c r="IA17" t="s">
        <v>796</v>
      </c>
      <c r="IB17">
        <v>20</v>
      </c>
      <c r="IH17" t="s">
        <v>853</v>
      </c>
      <c r="II17" t="s">
        <v>782</v>
      </c>
      <c r="IL17" t="s">
        <v>752</v>
      </c>
      <c r="IN17" t="s">
        <v>1321</v>
      </c>
      <c r="IO17" t="s">
        <v>1322</v>
      </c>
      <c r="IP17" t="s">
        <v>1322</v>
      </c>
      <c r="IQ17">
        <v>0</v>
      </c>
      <c r="IR17">
        <f t="shared" si="2"/>
        <v>3</v>
      </c>
      <c r="IS17" s="9" t="s">
        <v>811</v>
      </c>
      <c r="IT17" s="9">
        <f t="shared" si="3"/>
        <v>52</v>
      </c>
      <c r="IU17" s="9">
        <v>1965</v>
      </c>
      <c r="IV17" t="s">
        <v>1313</v>
      </c>
      <c r="IW17" t="s">
        <v>1136</v>
      </c>
      <c r="IY17" t="s">
        <v>1323</v>
      </c>
    </row>
    <row r="18" spans="1:260">
      <c r="A18">
        <v>47</v>
      </c>
      <c r="B18" t="s">
        <v>1324</v>
      </c>
      <c r="C18" t="s">
        <v>1325</v>
      </c>
      <c r="D18" t="s">
        <v>737</v>
      </c>
      <c r="E18" t="s">
        <v>738</v>
      </c>
      <c r="I18" t="s">
        <v>739</v>
      </c>
      <c r="J18" t="s">
        <v>740</v>
      </c>
      <c r="K18" t="s">
        <v>1326</v>
      </c>
      <c r="L18">
        <v>805019549</v>
      </c>
      <c r="M18">
        <v>2001</v>
      </c>
      <c r="N18" t="s">
        <v>1327</v>
      </c>
      <c r="O18">
        <v>6900025</v>
      </c>
      <c r="P18" t="s">
        <v>1328</v>
      </c>
      <c r="Q18" t="s">
        <v>979</v>
      </c>
      <c r="S18" t="s">
        <v>1329</v>
      </c>
      <c r="U18" t="s">
        <v>1330</v>
      </c>
      <c r="V18" t="s">
        <v>1331</v>
      </c>
      <c r="W18" t="s">
        <v>909</v>
      </c>
      <c r="Z18" t="s">
        <v>983</v>
      </c>
      <c r="AA18" t="s">
        <v>1332</v>
      </c>
      <c r="AL18" t="str">
        <f>CONCATENATE(Z18," ",AA18)</f>
        <v>Otra actividad - ¿Cuál? Fabricamos y comercializamos velas con aroma al detal en tiendas propias y al por mayor a grandes superficies.</v>
      </c>
      <c r="AM18" t="s">
        <v>751</v>
      </c>
      <c r="AN18" t="s">
        <v>740</v>
      </c>
      <c r="AO18" t="s">
        <v>753</v>
      </c>
      <c r="AU18" t="s">
        <v>1333</v>
      </c>
      <c r="BD18" t="s">
        <v>1334</v>
      </c>
      <c r="BE18" t="s">
        <v>1335</v>
      </c>
      <c r="BF18" t="s">
        <v>1336</v>
      </c>
      <c r="BG18" t="s">
        <v>1337</v>
      </c>
      <c r="BH18" t="s">
        <v>1338</v>
      </c>
      <c r="BI18" t="s">
        <v>1339</v>
      </c>
      <c r="BJ18" t="s">
        <v>752</v>
      </c>
      <c r="BL18" t="s">
        <v>831</v>
      </c>
      <c r="BO18" t="str">
        <f t="shared" si="1"/>
        <v xml:space="preserve">Producto físico  </v>
      </c>
      <c r="BP18" t="s">
        <v>1340</v>
      </c>
      <c r="BQ18" t="s">
        <v>833</v>
      </c>
      <c r="BR18" t="s">
        <v>834</v>
      </c>
      <c r="BS18" t="s">
        <v>954</v>
      </c>
      <c r="BT18" t="s">
        <v>835</v>
      </c>
      <c r="BU18">
        <v>2</v>
      </c>
      <c r="BV18" t="s">
        <v>1341</v>
      </c>
      <c r="BW18" t="s">
        <v>1342</v>
      </c>
      <c r="BX18" t="s">
        <v>1342</v>
      </c>
      <c r="CE18" s="8">
        <v>5349302570</v>
      </c>
      <c r="CF18" s="8">
        <v>6169025575</v>
      </c>
      <c r="CG18" s="8">
        <v>6860213898</v>
      </c>
      <c r="CH18">
        <v>1451521466</v>
      </c>
      <c r="CI18" s="8">
        <v>397978338</v>
      </c>
      <c r="CJ18" s="8">
        <v>496420994</v>
      </c>
      <c r="CK18" s="8">
        <v>423960580</v>
      </c>
      <c r="CN18" t="s">
        <v>1343</v>
      </c>
      <c r="CO18" t="s">
        <v>740</v>
      </c>
      <c r="CP18" t="s">
        <v>1344</v>
      </c>
      <c r="CQ18" t="s">
        <v>995</v>
      </c>
      <c r="CR18" t="s">
        <v>752</v>
      </c>
      <c r="CS18">
        <v>86</v>
      </c>
      <c r="CT18">
        <v>0</v>
      </c>
      <c r="CU18">
        <v>2</v>
      </c>
      <c r="CV18">
        <v>4</v>
      </c>
      <c r="CW18">
        <v>0</v>
      </c>
      <c r="CX18">
        <f t="shared" si="0"/>
        <v>92</v>
      </c>
      <c r="CY18" t="s">
        <v>1345</v>
      </c>
      <c r="CZ18" t="s">
        <v>740</v>
      </c>
      <c r="DA18" t="s">
        <v>768</v>
      </c>
      <c r="DB18" t="s">
        <v>885</v>
      </c>
      <c r="DC18" t="s">
        <v>768</v>
      </c>
      <c r="DD18" t="s">
        <v>768</v>
      </c>
      <c r="DE18" t="s">
        <v>768</v>
      </c>
      <c r="DF18" t="s">
        <v>1346</v>
      </c>
      <c r="DG18" t="s">
        <v>768</v>
      </c>
      <c r="DH18" t="s">
        <v>768</v>
      </c>
      <c r="DI18" s="8">
        <v>8918278067</v>
      </c>
      <c r="DJ18" s="8">
        <v>11593761488</v>
      </c>
      <c r="DK18" s="8">
        <v>551148754</v>
      </c>
      <c r="DL18" s="8">
        <v>716493380</v>
      </c>
      <c r="DP18" t="s">
        <v>770</v>
      </c>
      <c r="EA18" t="s">
        <v>843</v>
      </c>
      <c r="EE18" t="s">
        <v>22</v>
      </c>
      <c r="EF18" t="s">
        <v>1347</v>
      </c>
      <c r="EG18" t="s">
        <v>1348</v>
      </c>
      <c r="EH18">
        <v>2</v>
      </c>
      <c r="EI18" t="s">
        <v>1349</v>
      </c>
      <c r="EJ18" t="s">
        <v>1350</v>
      </c>
      <c r="EK18" t="s">
        <v>1351</v>
      </c>
      <c r="EL18" t="s">
        <v>1352</v>
      </c>
      <c r="EM18" t="s">
        <v>1353</v>
      </c>
      <c r="EN18" t="s">
        <v>778</v>
      </c>
      <c r="EO18" t="s">
        <v>849</v>
      </c>
      <c r="EW18" t="s">
        <v>780</v>
      </c>
      <c r="EX18">
        <v>0</v>
      </c>
      <c r="EY18" t="s">
        <v>781</v>
      </c>
      <c r="FE18" t="s">
        <v>782</v>
      </c>
      <c r="FH18" t="s">
        <v>799</v>
      </c>
      <c r="FI18">
        <v>2</v>
      </c>
      <c r="FJ18" t="s">
        <v>785</v>
      </c>
      <c r="FK18" t="s">
        <v>786</v>
      </c>
      <c r="FL18" t="s">
        <v>785</v>
      </c>
      <c r="FM18" t="s">
        <v>786</v>
      </c>
      <c r="FN18" t="s">
        <v>785</v>
      </c>
      <c r="FO18" t="s">
        <v>786</v>
      </c>
      <c r="FP18" t="s">
        <v>787</v>
      </c>
      <c r="FQ18" t="s">
        <v>788</v>
      </c>
      <c r="FR18" t="s">
        <v>785</v>
      </c>
      <c r="FS18" t="s">
        <v>787</v>
      </c>
      <c r="FT18" t="s">
        <v>785</v>
      </c>
      <c r="FU18" t="s">
        <v>784</v>
      </c>
      <c r="FV18" t="s">
        <v>786</v>
      </c>
      <c r="FW18" t="s">
        <v>788</v>
      </c>
      <c r="FX18" t="s">
        <v>788</v>
      </c>
      <c r="FY18" t="s">
        <v>785</v>
      </c>
      <c r="FZ18" t="s">
        <v>788</v>
      </c>
      <c r="GA18" t="s">
        <v>788</v>
      </c>
      <c r="GB18" t="s">
        <v>787</v>
      </c>
      <c r="GC18" t="s">
        <v>787</v>
      </c>
      <c r="GD18" t="s">
        <v>788</v>
      </c>
      <c r="GE18" t="s">
        <v>784</v>
      </c>
      <c r="GF18" t="s">
        <v>787</v>
      </c>
      <c r="GG18" t="s">
        <v>788</v>
      </c>
      <c r="GH18" t="s">
        <v>784</v>
      </c>
      <c r="GI18" t="s">
        <v>787</v>
      </c>
      <c r="GJ18" t="s">
        <v>789</v>
      </c>
      <c r="GK18" t="s">
        <v>1083</v>
      </c>
      <c r="GL18" t="s">
        <v>790</v>
      </c>
      <c r="GM18" t="s">
        <v>791</v>
      </c>
      <c r="GN18" t="s">
        <v>1354</v>
      </c>
      <c r="GO18" t="s">
        <v>1355</v>
      </c>
      <c r="GP18" t="s">
        <v>1327</v>
      </c>
      <c r="GQ18" t="s">
        <v>1356</v>
      </c>
      <c r="GR18" t="s">
        <v>778</v>
      </c>
      <c r="GS18" t="s">
        <v>849</v>
      </c>
      <c r="HA18" t="s">
        <v>806</v>
      </c>
      <c r="HB18">
        <v>0</v>
      </c>
      <c r="HF18" t="s">
        <v>901</v>
      </c>
      <c r="HG18" t="s">
        <v>798</v>
      </c>
      <c r="HL18" t="s">
        <v>799</v>
      </c>
      <c r="HM18">
        <v>2</v>
      </c>
      <c r="IN18" t="s">
        <v>1357</v>
      </c>
      <c r="IR18">
        <f t="shared" si="2"/>
        <v>16</v>
      </c>
      <c r="IS18" t="s">
        <v>1333</v>
      </c>
      <c r="IT18" s="9">
        <f t="shared" si="3"/>
        <v>55</v>
      </c>
      <c r="IU18" s="9">
        <v>1962</v>
      </c>
      <c r="IV18" t="s">
        <v>1327</v>
      </c>
      <c r="IW18" t="s">
        <v>812</v>
      </c>
      <c r="IY18" t="s">
        <v>813</v>
      </c>
    </row>
    <row r="19" spans="1:260">
      <c r="A19">
        <v>49</v>
      </c>
      <c r="B19" t="s">
        <v>1358</v>
      </c>
      <c r="C19" t="s">
        <v>1359</v>
      </c>
      <c r="D19" t="s">
        <v>737</v>
      </c>
      <c r="E19" t="s">
        <v>738</v>
      </c>
      <c r="I19" t="s">
        <v>739</v>
      </c>
      <c r="J19" t="s">
        <v>740</v>
      </c>
      <c r="K19" t="s">
        <v>1360</v>
      </c>
      <c r="L19">
        <v>900636654</v>
      </c>
      <c r="M19">
        <v>2013</v>
      </c>
      <c r="N19" t="s">
        <v>1361</v>
      </c>
      <c r="O19">
        <v>3803106</v>
      </c>
      <c r="P19" t="s">
        <v>1362</v>
      </c>
      <c r="Q19" t="s">
        <v>744</v>
      </c>
      <c r="S19" t="s">
        <v>1363</v>
      </c>
      <c r="T19" t="s">
        <v>1364</v>
      </c>
      <c r="V19" t="s">
        <v>1365</v>
      </c>
      <c r="W19" t="s">
        <v>1101</v>
      </c>
      <c r="AB19" t="s">
        <v>1366</v>
      </c>
      <c r="AL19" t="str">
        <f>AB19</f>
        <v>Trabajos de electricidad</v>
      </c>
      <c r="AM19" t="s">
        <v>751</v>
      </c>
      <c r="AN19" t="s">
        <v>740</v>
      </c>
      <c r="AO19" t="s">
        <v>1298</v>
      </c>
      <c r="BA19" t="s">
        <v>754</v>
      </c>
      <c r="BD19" t="s">
        <v>1367</v>
      </c>
      <c r="BE19" t="s">
        <v>1368</v>
      </c>
      <c r="BF19" t="s">
        <v>1369</v>
      </c>
      <c r="BG19" t="s">
        <v>1370</v>
      </c>
      <c r="BH19" t="s">
        <v>1371</v>
      </c>
      <c r="BI19" t="s">
        <v>1372</v>
      </c>
      <c r="BJ19" t="s">
        <v>752</v>
      </c>
      <c r="BN19" t="s">
        <v>761</v>
      </c>
      <c r="BO19" t="str">
        <f t="shared" si="1"/>
        <v xml:space="preserve">  Servicio</v>
      </c>
      <c r="BP19" t="s">
        <v>1373</v>
      </c>
      <c r="BZ19" t="s">
        <v>764</v>
      </c>
      <c r="CD19">
        <v>100</v>
      </c>
      <c r="CE19" s="8">
        <v>706458000</v>
      </c>
      <c r="CF19" s="8">
        <v>425520000</v>
      </c>
      <c r="CG19" s="8">
        <v>847841000</v>
      </c>
      <c r="CH19">
        <v>47944398</v>
      </c>
      <c r="CI19" s="8">
        <v>79744000</v>
      </c>
      <c r="CJ19" s="8">
        <v>26354000</v>
      </c>
      <c r="CK19" s="8">
        <v>73534000</v>
      </c>
      <c r="CN19" t="s">
        <v>1374</v>
      </c>
      <c r="CO19" t="s">
        <v>752</v>
      </c>
      <c r="CQ19" t="s">
        <v>1114</v>
      </c>
      <c r="CR19" t="s">
        <v>752</v>
      </c>
      <c r="CS19">
        <v>3</v>
      </c>
      <c r="CT19">
        <v>0</v>
      </c>
      <c r="CU19">
        <v>30</v>
      </c>
      <c r="CV19">
        <v>0</v>
      </c>
      <c r="CW19">
        <v>0</v>
      </c>
      <c r="CX19">
        <f t="shared" si="0"/>
        <v>33</v>
      </c>
      <c r="CY19" t="s">
        <v>1375</v>
      </c>
      <c r="CZ19" t="s">
        <v>752</v>
      </c>
      <c r="DA19" t="s">
        <v>768</v>
      </c>
      <c r="DB19" t="s">
        <v>768</v>
      </c>
      <c r="DC19" t="s">
        <v>768</v>
      </c>
      <c r="DD19" t="s">
        <v>768</v>
      </c>
      <c r="DE19" t="s">
        <v>768</v>
      </c>
      <c r="DF19" t="s">
        <v>768</v>
      </c>
      <c r="DG19" t="s">
        <v>768</v>
      </c>
      <c r="DH19" t="s">
        <v>768</v>
      </c>
      <c r="DI19" s="8">
        <v>915526268</v>
      </c>
      <c r="DJ19" s="8">
        <v>1098631521</v>
      </c>
      <c r="DK19" s="8">
        <v>84564100</v>
      </c>
      <c r="DL19" s="8">
        <v>95300064</v>
      </c>
      <c r="DO19" t="s">
        <v>769</v>
      </c>
      <c r="EA19" t="s">
        <v>843</v>
      </c>
      <c r="EG19" t="s">
        <v>1376</v>
      </c>
      <c r="EH19">
        <v>2</v>
      </c>
      <c r="EI19" t="s">
        <v>1377</v>
      </c>
      <c r="EJ19" t="s">
        <v>1378</v>
      </c>
      <c r="EK19" t="s">
        <v>1379</v>
      </c>
      <c r="EL19" t="s">
        <v>1361</v>
      </c>
      <c r="EM19" t="s">
        <v>1380</v>
      </c>
      <c r="EN19" t="s">
        <v>804</v>
      </c>
      <c r="EO19" t="s">
        <v>849</v>
      </c>
      <c r="EW19" t="s">
        <v>967</v>
      </c>
      <c r="EX19">
        <v>20</v>
      </c>
      <c r="EY19" t="s">
        <v>781</v>
      </c>
      <c r="FD19" t="s">
        <v>853</v>
      </c>
      <c r="FH19" t="s">
        <v>752</v>
      </c>
      <c r="FJ19" t="s">
        <v>784</v>
      </c>
      <c r="FK19" t="s">
        <v>787</v>
      </c>
      <c r="FL19" t="s">
        <v>784</v>
      </c>
      <c r="FM19" t="s">
        <v>787</v>
      </c>
      <c r="FN19" t="s">
        <v>786</v>
      </c>
      <c r="FO19" t="s">
        <v>786</v>
      </c>
      <c r="FP19" t="s">
        <v>787</v>
      </c>
      <c r="FQ19" t="s">
        <v>788</v>
      </c>
      <c r="FR19" t="s">
        <v>786</v>
      </c>
      <c r="FS19" t="s">
        <v>788</v>
      </c>
      <c r="FT19" t="s">
        <v>788</v>
      </c>
      <c r="FU19" t="s">
        <v>787</v>
      </c>
      <c r="FV19" t="s">
        <v>786</v>
      </c>
      <c r="FW19" t="s">
        <v>788</v>
      </c>
      <c r="FX19" t="s">
        <v>786</v>
      </c>
      <c r="FY19" t="s">
        <v>786</v>
      </c>
      <c r="FZ19" t="s">
        <v>786</v>
      </c>
      <c r="GA19" t="s">
        <v>788</v>
      </c>
      <c r="GB19" t="s">
        <v>785</v>
      </c>
      <c r="GC19" t="s">
        <v>786</v>
      </c>
      <c r="GD19" t="s">
        <v>788</v>
      </c>
      <c r="GE19" t="s">
        <v>786</v>
      </c>
      <c r="GF19" t="s">
        <v>788</v>
      </c>
      <c r="GG19" t="s">
        <v>788</v>
      </c>
      <c r="GH19" t="s">
        <v>787</v>
      </c>
      <c r="GI19" t="s">
        <v>786</v>
      </c>
      <c r="GJ19" t="s">
        <v>789</v>
      </c>
      <c r="GK19" t="s">
        <v>1083</v>
      </c>
      <c r="GL19" t="s">
        <v>790</v>
      </c>
      <c r="GM19" t="s">
        <v>791</v>
      </c>
      <c r="GN19" t="s">
        <v>1381</v>
      </c>
      <c r="GO19" t="s">
        <v>1382</v>
      </c>
      <c r="GP19" t="s">
        <v>1383</v>
      </c>
      <c r="GQ19" t="s">
        <v>1384</v>
      </c>
      <c r="GR19" t="s">
        <v>804</v>
      </c>
      <c r="GS19" t="s">
        <v>849</v>
      </c>
      <c r="HA19" t="s">
        <v>857</v>
      </c>
      <c r="HB19">
        <v>5</v>
      </c>
      <c r="HD19" t="s">
        <v>797</v>
      </c>
      <c r="HL19" t="s">
        <v>752</v>
      </c>
      <c r="IR19">
        <f t="shared" si="2"/>
        <v>4</v>
      </c>
      <c r="IS19" s="9" t="s">
        <v>811</v>
      </c>
      <c r="IT19" s="9">
        <f t="shared" si="3"/>
        <v>51</v>
      </c>
      <c r="IU19" s="9">
        <v>1966</v>
      </c>
      <c r="IV19" t="s">
        <v>1361</v>
      </c>
      <c r="IW19" t="s">
        <v>1136</v>
      </c>
    </row>
    <row r="20" spans="1:260">
      <c r="A20">
        <v>50</v>
      </c>
      <c r="B20" t="s">
        <v>1385</v>
      </c>
      <c r="C20" t="s">
        <v>1386</v>
      </c>
      <c r="D20" t="s">
        <v>737</v>
      </c>
      <c r="E20" t="s">
        <v>738</v>
      </c>
      <c r="F20" t="s">
        <v>744</v>
      </c>
      <c r="G20">
        <v>29</v>
      </c>
      <c r="I20" t="s">
        <v>739</v>
      </c>
      <c r="J20" t="s">
        <v>740</v>
      </c>
      <c r="K20" t="s">
        <v>1387</v>
      </c>
      <c r="L20">
        <v>900456432</v>
      </c>
      <c r="M20">
        <v>2011</v>
      </c>
      <c r="N20" t="s">
        <v>1388</v>
      </c>
      <c r="O20">
        <v>4865224</v>
      </c>
      <c r="P20" t="s">
        <v>1389</v>
      </c>
      <c r="Q20" t="s">
        <v>744</v>
      </c>
      <c r="T20" t="s">
        <v>1390</v>
      </c>
      <c r="V20" t="s">
        <v>1391</v>
      </c>
      <c r="W20" t="s">
        <v>749</v>
      </c>
      <c r="X20" t="s">
        <v>983</v>
      </c>
      <c r="Y20" t="s">
        <v>1392</v>
      </c>
      <c r="AL20" t="str">
        <f>CONCATENATE(X20," ",Y20)</f>
        <v>Otra actividad - ¿Cuál? SERVICIO TECNICO INDUSTRIAL</v>
      </c>
      <c r="AM20" t="s">
        <v>751</v>
      </c>
      <c r="AN20" t="s">
        <v>740</v>
      </c>
      <c r="AO20" t="s">
        <v>1298</v>
      </c>
      <c r="BA20" t="s">
        <v>754</v>
      </c>
      <c r="BD20" t="s">
        <v>1393</v>
      </c>
      <c r="BE20" t="s">
        <v>1394</v>
      </c>
      <c r="BF20" t="s">
        <v>1395</v>
      </c>
      <c r="BG20" t="s">
        <v>1396</v>
      </c>
      <c r="BH20" t="s">
        <v>1397</v>
      </c>
      <c r="BI20" t="s">
        <v>1398</v>
      </c>
      <c r="BJ20" t="s">
        <v>752</v>
      </c>
      <c r="BL20" t="s">
        <v>831</v>
      </c>
      <c r="BN20" t="s">
        <v>761</v>
      </c>
      <c r="BO20" t="str">
        <f t="shared" si="1"/>
        <v>Producto físico  Servicio</v>
      </c>
      <c r="BP20" t="s">
        <v>1399</v>
      </c>
      <c r="BQ20" t="s">
        <v>833</v>
      </c>
      <c r="BR20" t="s">
        <v>834</v>
      </c>
      <c r="BU20">
        <v>30</v>
      </c>
      <c r="BV20" t="s">
        <v>1400</v>
      </c>
      <c r="BZ20" t="s">
        <v>764</v>
      </c>
      <c r="CD20">
        <v>95</v>
      </c>
      <c r="CE20" s="8">
        <v>273000000</v>
      </c>
      <c r="CF20" s="8">
        <v>383000000</v>
      </c>
      <c r="CG20" s="8">
        <v>585000000</v>
      </c>
      <c r="CH20">
        <v>127000000</v>
      </c>
      <c r="CI20" s="8">
        <v>87000000</v>
      </c>
      <c r="CJ20" s="8">
        <v>112000000</v>
      </c>
      <c r="CK20" s="8">
        <v>177000000</v>
      </c>
      <c r="CN20" t="s">
        <v>1401</v>
      </c>
      <c r="CO20" t="s">
        <v>752</v>
      </c>
      <c r="CQ20" t="s">
        <v>995</v>
      </c>
      <c r="CR20" t="s">
        <v>740</v>
      </c>
      <c r="CS20">
        <v>6</v>
      </c>
      <c r="CT20">
        <v>0</v>
      </c>
      <c r="CU20">
        <v>2</v>
      </c>
      <c r="CV20">
        <v>0</v>
      </c>
      <c r="CW20">
        <v>0</v>
      </c>
      <c r="CX20">
        <f t="shared" si="0"/>
        <v>8</v>
      </c>
      <c r="CY20" t="s">
        <v>1402</v>
      </c>
      <c r="CZ20" t="s">
        <v>752</v>
      </c>
      <c r="DA20" t="s">
        <v>768</v>
      </c>
      <c r="DB20" t="s">
        <v>768</v>
      </c>
      <c r="DC20" t="s">
        <v>768</v>
      </c>
      <c r="DD20" t="s">
        <v>768</v>
      </c>
      <c r="DE20" t="s">
        <v>768</v>
      </c>
      <c r="DF20" t="s">
        <v>768</v>
      </c>
      <c r="DG20" t="s">
        <v>768</v>
      </c>
      <c r="DH20" t="s">
        <v>768</v>
      </c>
      <c r="DI20" s="8">
        <v>650000000</v>
      </c>
      <c r="DJ20" s="8">
        <v>800000000</v>
      </c>
      <c r="DK20" s="8">
        <v>193000000</v>
      </c>
      <c r="DL20" s="8">
        <v>300000000</v>
      </c>
      <c r="DO20" t="s">
        <v>769</v>
      </c>
      <c r="DP20" t="s">
        <v>770</v>
      </c>
      <c r="DV20" t="s">
        <v>49</v>
      </c>
      <c r="DW20" t="s">
        <v>26</v>
      </c>
      <c r="EA20" t="s">
        <v>843</v>
      </c>
      <c r="EG20" t="s">
        <v>1403</v>
      </c>
      <c r="EH20">
        <v>1</v>
      </c>
      <c r="EI20" t="s">
        <v>1404</v>
      </c>
      <c r="EJ20" t="s">
        <v>1405</v>
      </c>
      <c r="EK20" t="s">
        <v>1406</v>
      </c>
      <c r="EL20" t="s">
        <v>1388</v>
      </c>
      <c r="EM20" t="s">
        <v>1407</v>
      </c>
      <c r="EN20" t="s">
        <v>778</v>
      </c>
      <c r="EO20" t="s">
        <v>779</v>
      </c>
      <c r="EW20" t="s">
        <v>780</v>
      </c>
      <c r="EX20">
        <v>10</v>
      </c>
      <c r="EY20" t="s">
        <v>781</v>
      </c>
      <c r="FE20" t="s">
        <v>782</v>
      </c>
      <c r="FH20" t="s">
        <v>752</v>
      </c>
      <c r="FJ20" t="s">
        <v>788</v>
      </c>
      <c r="FK20" t="s">
        <v>784</v>
      </c>
      <c r="FL20" t="s">
        <v>788</v>
      </c>
      <c r="FM20" t="s">
        <v>786</v>
      </c>
      <c r="FN20" t="s">
        <v>787</v>
      </c>
      <c r="FO20" t="s">
        <v>786</v>
      </c>
      <c r="FP20" t="s">
        <v>784</v>
      </c>
      <c r="FQ20" t="s">
        <v>786</v>
      </c>
      <c r="FR20" t="s">
        <v>785</v>
      </c>
      <c r="FS20" t="s">
        <v>786</v>
      </c>
      <c r="FT20" t="s">
        <v>784</v>
      </c>
      <c r="FU20" t="s">
        <v>787</v>
      </c>
      <c r="FV20" t="s">
        <v>787</v>
      </c>
      <c r="FW20" t="s">
        <v>786</v>
      </c>
      <c r="FX20" t="s">
        <v>787</v>
      </c>
      <c r="FY20" t="s">
        <v>784</v>
      </c>
      <c r="FZ20" t="s">
        <v>786</v>
      </c>
      <c r="GA20" t="s">
        <v>786</v>
      </c>
      <c r="GB20" t="s">
        <v>785</v>
      </c>
      <c r="GC20" t="s">
        <v>784</v>
      </c>
      <c r="GD20" t="s">
        <v>786</v>
      </c>
      <c r="GE20" t="s">
        <v>784</v>
      </c>
      <c r="GF20" t="s">
        <v>786</v>
      </c>
      <c r="GG20" t="s">
        <v>786</v>
      </c>
      <c r="GH20" t="s">
        <v>786</v>
      </c>
      <c r="GI20" t="s">
        <v>784</v>
      </c>
      <c r="GJ20" t="s">
        <v>789</v>
      </c>
      <c r="GK20" t="s">
        <v>789</v>
      </c>
      <c r="GL20" t="s">
        <v>789</v>
      </c>
      <c r="GM20" t="s">
        <v>791</v>
      </c>
      <c r="IO20" t="s">
        <v>1408</v>
      </c>
      <c r="IP20" t="s">
        <v>1409</v>
      </c>
      <c r="IQ20">
        <v>3113498421</v>
      </c>
      <c r="IR20">
        <f t="shared" si="2"/>
        <v>6</v>
      </c>
      <c r="IS20" s="9" t="s">
        <v>811</v>
      </c>
      <c r="IT20" s="9">
        <f t="shared" si="3"/>
        <v>38</v>
      </c>
      <c r="IU20" s="9">
        <v>1979</v>
      </c>
      <c r="IV20" t="s">
        <v>1410</v>
      </c>
      <c r="IW20" t="s">
        <v>1411</v>
      </c>
      <c r="IY20" t="s">
        <v>813</v>
      </c>
    </row>
    <row r="21" spans="1:260">
      <c r="A21">
        <v>56</v>
      </c>
      <c r="B21" t="s">
        <v>1412</v>
      </c>
      <c r="C21" t="s">
        <v>1413</v>
      </c>
      <c r="D21" t="s">
        <v>737</v>
      </c>
      <c r="E21" t="s">
        <v>1414</v>
      </c>
      <c r="F21" t="s">
        <v>1415</v>
      </c>
      <c r="G21" t="s">
        <v>1416</v>
      </c>
      <c r="H21">
        <v>33323</v>
      </c>
      <c r="I21" t="s">
        <v>739</v>
      </c>
      <c r="J21" t="s">
        <v>740</v>
      </c>
      <c r="K21" t="s">
        <v>1417</v>
      </c>
      <c r="L21">
        <v>94488092</v>
      </c>
      <c r="M21">
        <v>2010</v>
      </c>
      <c r="N21" t="s">
        <v>1418</v>
      </c>
      <c r="O21">
        <v>3158982292</v>
      </c>
      <c r="P21" t="s">
        <v>1419</v>
      </c>
      <c r="Q21" t="s">
        <v>744</v>
      </c>
      <c r="S21" t="s">
        <v>1420</v>
      </c>
      <c r="T21" t="s">
        <v>1421</v>
      </c>
      <c r="U21" t="s">
        <v>1422</v>
      </c>
      <c r="V21" t="s">
        <v>1423</v>
      </c>
      <c r="W21" t="s">
        <v>909</v>
      </c>
      <c r="Z21" t="s">
        <v>910</v>
      </c>
      <c r="AL21" t="str">
        <f>Z21</f>
        <v>Comercio al por menor de otros  productos de consumo nuevos</v>
      </c>
      <c r="AM21" t="s">
        <v>751</v>
      </c>
      <c r="AN21" t="s">
        <v>740</v>
      </c>
      <c r="AO21" t="s">
        <v>753</v>
      </c>
      <c r="AY21" t="s">
        <v>912</v>
      </c>
      <c r="BD21" t="s">
        <v>1424</v>
      </c>
      <c r="BE21" t="s">
        <v>1425</v>
      </c>
      <c r="BF21" t="s">
        <v>1426</v>
      </c>
      <c r="BG21" t="s">
        <v>1427</v>
      </c>
      <c r="BH21" t="s">
        <v>1428</v>
      </c>
      <c r="BI21" t="s">
        <v>760</v>
      </c>
      <c r="BJ21" t="s">
        <v>752</v>
      </c>
      <c r="BL21" t="s">
        <v>831</v>
      </c>
      <c r="BO21" t="str">
        <f t="shared" si="1"/>
        <v xml:space="preserve">Producto físico  </v>
      </c>
      <c r="BP21" t="s">
        <v>1429</v>
      </c>
      <c r="BQ21" t="s">
        <v>833</v>
      </c>
      <c r="BV21" t="s">
        <v>1430</v>
      </c>
      <c r="CE21" s="8">
        <v>549000000</v>
      </c>
      <c r="CF21" s="8">
        <v>556000000</v>
      </c>
      <c r="CG21" s="8">
        <v>650000000</v>
      </c>
      <c r="CH21">
        <v>177000000</v>
      </c>
      <c r="CI21" s="8">
        <v>33000000</v>
      </c>
      <c r="CJ21" s="8">
        <v>3205000</v>
      </c>
      <c r="CK21" s="8">
        <v>40000000</v>
      </c>
      <c r="CN21" t="s">
        <v>883</v>
      </c>
      <c r="CO21" t="s">
        <v>752</v>
      </c>
      <c r="CQ21" t="s">
        <v>882</v>
      </c>
      <c r="CR21" t="s">
        <v>740</v>
      </c>
      <c r="CS21">
        <v>1</v>
      </c>
      <c r="CT21">
        <v>9</v>
      </c>
      <c r="CU21">
        <v>0</v>
      </c>
      <c r="CV21">
        <v>0</v>
      </c>
      <c r="CW21">
        <v>1</v>
      </c>
      <c r="CX21">
        <f t="shared" si="0"/>
        <v>11</v>
      </c>
      <c r="CY21" t="s">
        <v>1431</v>
      </c>
      <c r="CZ21" t="s">
        <v>752</v>
      </c>
      <c r="DA21" t="s">
        <v>768</v>
      </c>
      <c r="DB21" t="s">
        <v>768</v>
      </c>
      <c r="DC21" t="s">
        <v>768</v>
      </c>
      <c r="DD21" t="s">
        <v>768</v>
      </c>
      <c r="DE21" t="s">
        <v>768</v>
      </c>
      <c r="DF21" t="s">
        <v>768</v>
      </c>
      <c r="DG21" t="s">
        <v>768</v>
      </c>
      <c r="DH21" t="s">
        <v>768</v>
      </c>
      <c r="DI21" s="8">
        <v>450000000</v>
      </c>
      <c r="DJ21" s="8">
        <v>550000000</v>
      </c>
      <c r="DK21" s="8">
        <v>10000000</v>
      </c>
      <c r="DL21" s="8">
        <v>60000000</v>
      </c>
      <c r="DO21" t="s">
        <v>769</v>
      </c>
      <c r="DW21" t="s">
        <v>26</v>
      </c>
      <c r="DY21" t="s">
        <v>771</v>
      </c>
      <c r="DZ21" t="s">
        <v>772</v>
      </c>
      <c r="EG21" t="s">
        <v>1432</v>
      </c>
      <c r="EH21">
        <v>2</v>
      </c>
      <c r="EI21" t="s">
        <v>1433</v>
      </c>
      <c r="EJ21" t="s">
        <v>1434</v>
      </c>
      <c r="EK21" t="s">
        <v>1435</v>
      </c>
      <c r="EL21" t="s">
        <v>1418</v>
      </c>
      <c r="EM21" t="s">
        <v>1436</v>
      </c>
      <c r="EN21" t="s">
        <v>778</v>
      </c>
      <c r="EO21" t="s">
        <v>849</v>
      </c>
      <c r="EW21" t="s">
        <v>780</v>
      </c>
      <c r="EX21">
        <v>12</v>
      </c>
      <c r="EY21" t="s">
        <v>781</v>
      </c>
      <c r="FC21" t="s">
        <v>798</v>
      </c>
      <c r="FH21" t="s">
        <v>752</v>
      </c>
      <c r="FJ21" t="s">
        <v>784</v>
      </c>
      <c r="FK21" t="s">
        <v>787</v>
      </c>
      <c r="FL21" t="s">
        <v>784</v>
      </c>
      <c r="FM21" t="s">
        <v>784</v>
      </c>
      <c r="FN21" t="s">
        <v>787</v>
      </c>
      <c r="FO21" t="s">
        <v>787</v>
      </c>
      <c r="FP21" t="s">
        <v>784</v>
      </c>
      <c r="FQ21" t="s">
        <v>786</v>
      </c>
      <c r="FR21" t="s">
        <v>784</v>
      </c>
      <c r="FS21" t="s">
        <v>787</v>
      </c>
      <c r="FT21" t="s">
        <v>784</v>
      </c>
      <c r="FU21" t="s">
        <v>787</v>
      </c>
      <c r="FV21" t="s">
        <v>787</v>
      </c>
      <c r="FW21" t="s">
        <v>786</v>
      </c>
      <c r="FX21" t="s">
        <v>786</v>
      </c>
      <c r="FY21" t="s">
        <v>784</v>
      </c>
      <c r="FZ21" t="s">
        <v>784</v>
      </c>
      <c r="GA21" t="s">
        <v>787</v>
      </c>
      <c r="GB21" t="s">
        <v>787</v>
      </c>
      <c r="GC21" t="s">
        <v>787</v>
      </c>
      <c r="GD21" t="s">
        <v>787</v>
      </c>
      <c r="GE21" t="s">
        <v>784</v>
      </c>
      <c r="GF21" t="s">
        <v>786</v>
      </c>
      <c r="GG21" t="s">
        <v>786</v>
      </c>
      <c r="GH21" t="s">
        <v>786</v>
      </c>
      <c r="GI21" t="s">
        <v>784</v>
      </c>
      <c r="GJ21" t="s">
        <v>789</v>
      </c>
      <c r="GK21" t="s">
        <v>789</v>
      </c>
      <c r="GL21" t="s">
        <v>790</v>
      </c>
      <c r="GM21" t="s">
        <v>791</v>
      </c>
      <c r="GN21" t="s">
        <v>1437</v>
      </c>
      <c r="GO21" t="s">
        <v>1435</v>
      </c>
      <c r="GP21" t="s">
        <v>1438</v>
      </c>
      <c r="GQ21" t="s">
        <v>1439</v>
      </c>
      <c r="GR21" t="s">
        <v>804</v>
      </c>
      <c r="GS21" t="s">
        <v>1092</v>
      </c>
      <c r="HA21" t="s">
        <v>967</v>
      </c>
      <c r="HB21">
        <v>0</v>
      </c>
      <c r="HC21" t="s">
        <v>781</v>
      </c>
      <c r="HD21" t="s">
        <v>797</v>
      </c>
      <c r="HL21" t="s">
        <v>752</v>
      </c>
      <c r="IR21">
        <f t="shared" si="2"/>
        <v>7</v>
      </c>
      <c r="IS21" t="s">
        <v>912</v>
      </c>
      <c r="IT21" s="9">
        <f t="shared" si="3"/>
        <v>41</v>
      </c>
      <c r="IU21" s="9">
        <v>1976</v>
      </c>
      <c r="IV21" t="s">
        <v>1418</v>
      </c>
      <c r="IW21" t="s">
        <v>1136</v>
      </c>
    </row>
    <row r="22" spans="1:260">
      <c r="A22">
        <v>57</v>
      </c>
      <c r="B22" t="s">
        <v>1440</v>
      </c>
      <c r="C22" t="s">
        <v>1441</v>
      </c>
      <c r="D22" t="s">
        <v>737</v>
      </c>
      <c r="E22" t="s">
        <v>738</v>
      </c>
      <c r="I22" t="s">
        <v>739</v>
      </c>
      <c r="J22" t="s">
        <v>740</v>
      </c>
      <c r="K22" t="s">
        <v>1442</v>
      </c>
      <c r="L22">
        <v>900432631</v>
      </c>
      <c r="M22">
        <v>2011</v>
      </c>
      <c r="N22" t="s">
        <v>1443</v>
      </c>
      <c r="O22">
        <v>3737352</v>
      </c>
      <c r="P22" t="s">
        <v>1444</v>
      </c>
      <c r="Q22" t="s">
        <v>744</v>
      </c>
      <c r="S22" t="s">
        <v>1445</v>
      </c>
      <c r="T22" t="s">
        <v>1446</v>
      </c>
      <c r="U22" t="s">
        <v>1447</v>
      </c>
      <c r="V22" t="s">
        <v>1448</v>
      </c>
      <c r="W22" t="s">
        <v>749</v>
      </c>
      <c r="X22" t="s">
        <v>1449</v>
      </c>
      <c r="AL22" t="s">
        <v>1449</v>
      </c>
      <c r="AM22" t="s">
        <v>751</v>
      </c>
      <c r="AN22" t="s">
        <v>752</v>
      </c>
      <c r="AO22" t="s">
        <v>753</v>
      </c>
      <c r="BA22" t="s">
        <v>754</v>
      </c>
      <c r="BD22" t="s">
        <v>1450</v>
      </c>
      <c r="BE22" t="s">
        <v>1451</v>
      </c>
      <c r="BF22" t="s">
        <v>1452</v>
      </c>
      <c r="BG22" t="s">
        <v>1453</v>
      </c>
      <c r="BH22" t="s">
        <v>1454</v>
      </c>
      <c r="BI22" t="s">
        <v>1455</v>
      </c>
      <c r="BJ22" t="s">
        <v>752</v>
      </c>
      <c r="BM22" t="s">
        <v>1152</v>
      </c>
      <c r="BN22" t="s">
        <v>761</v>
      </c>
      <c r="BO22" t="str">
        <f t="shared" si="1"/>
        <v xml:space="preserve"> Producto no físico (Desarrollo de Software, contenido multimedia, etc.) Servicio</v>
      </c>
      <c r="BP22" t="s">
        <v>1456</v>
      </c>
      <c r="BZ22" t="s">
        <v>764</v>
      </c>
      <c r="CD22">
        <v>95</v>
      </c>
      <c r="CE22" s="8">
        <v>182389231</v>
      </c>
      <c r="CF22" s="8">
        <v>205262443</v>
      </c>
      <c r="CG22" s="8">
        <v>369904763</v>
      </c>
      <c r="CH22">
        <v>74416000</v>
      </c>
      <c r="CI22" s="8">
        <v>17671954</v>
      </c>
      <c r="CJ22" s="8">
        <v>9371147</v>
      </c>
      <c r="CK22" s="8">
        <v>41492713</v>
      </c>
      <c r="CN22" t="s">
        <v>1457</v>
      </c>
      <c r="CO22" t="s">
        <v>740</v>
      </c>
      <c r="CP22" t="s">
        <v>1458</v>
      </c>
      <c r="CQ22" t="s">
        <v>882</v>
      </c>
      <c r="CR22" t="s">
        <v>752</v>
      </c>
      <c r="CS22">
        <v>8</v>
      </c>
      <c r="CT22">
        <v>3</v>
      </c>
      <c r="CU22">
        <v>0</v>
      </c>
      <c r="CV22">
        <v>2</v>
      </c>
      <c r="CW22">
        <v>0</v>
      </c>
      <c r="CX22">
        <f t="shared" si="0"/>
        <v>13</v>
      </c>
      <c r="CY22" t="s">
        <v>1459</v>
      </c>
      <c r="CZ22" t="s">
        <v>752</v>
      </c>
      <c r="DA22" t="s">
        <v>768</v>
      </c>
      <c r="DB22" t="s">
        <v>768</v>
      </c>
      <c r="DC22" t="s">
        <v>768</v>
      </c>
      <c r="DD22" t="s">
        <v>768</v>
      </c>
      <c r="DE22" t="s">
        <v>768</v>
      </c>
      <c r="DF22" t="s">
        <v>768</v>
      </c>
      <c r="DG22" t="s">
        <v>768</v>
      </c>
      <c r="DH22" t="s">
        <v>768</v>
      </c>
      <c r="DI22" s="8">
        <v>420000000</v>
      </c>
      <c r="DJ22" s="8">
        <v>546000000</v>
      </c>
      <c r="DK22" s="8">
        <v>76337252</v>
      </c>
      <c r="DL22" s="8">
        <v>184668594</v>
      </c>
      <c r="DM22" t="s">
        <v>887</v>
      </c>
      <c r="DN22" t="s">
        <v>888</v>
      </c>
      <c r="DO22" t="s">
        <v>769</v>
      </c>
      <c r="DP22" t="s">
        <v>770</v>
      </c>
      <c r="DW22" t="s">
        <v>26</v>
      </c>
      <c r="DZ22" t="s">
        <v>772</v>
      </c>
      <c r="EA22" t="s">
        <v>843</v>
      </c>
      <c r="EG22" t="s">
        <v>1460</v>
      </c>
      <c r="EH22">
        <v>1</v>
      </c>
      <c r="EI22" t="s">
        <v>1461</v>
      </c>
      <c r="EJ22" t="s">
        <v>1462</v>
      </c>
      <c r="EK22" t="s">
        <v>1463</v>
      </c>
      <c r="EL22" t="s">
        <v>1443</v>
      </c>
      <c r="EM22" t="s">
        <v>1464</v>
      </c>
      <c r="EN22" t="s">
        <v>778</v>
      </c>
      <c r="EO22" t="s">
        <v>779</v>
      </c>
      <c r="EW22" t="s">
        <v>780</v>
      </c>
      <c r="EX22">
        <v>17</v>
      </c>
      <c r="EY22" t="s">
        <v>781</v>
      </c>
      <c r="FC22" t="s">
        <v>798</v>
      </c>
      <c r="FH22" t="s">
        <v>752</v>
      </c>
      <c r="FJ22" t="s">
        <v>785</v>
      </c>
      <c r="FK22" t="s">
        <v>787</v>
      </c>
      <c r="FL22" t="s">
        <v>785</v>
      </c>
      <c r="FM22" t="s">
        <v>785</v>
      </c>
      <c r="FN22" t="s">
        <v>785</v>
      </c>
      <c r="FO22" t="s">
        <v>786</v>
      </c>
      <c r="FP22" t="s">
        <v>787</v>
      </c>
      <c r="FQ22" t="s">
        <v>787</v>
      </c>
      <c r="FR22" t="s">
        <v>785</v>
      </c>
      <c r="FS22" t="s">
        <v>784</v>
      </c>
      <c r="FT22" t="s">
        <v>785</v>
      </c>
      <c r="FU22" t="s">
        <v>784</v>
      </c>
      <c r="FV22" t="s">
        <v>784</v>
      </c>
      <c r="FW22" t="s">
        <v>788</v>
      </c>
      <c r="FX22" t="s">
        <v>785</v>
      </c>
      <c r="FY22" t="s">
        <v>784</v>
      </c>
      <c r="FZ22" t="s">
        <v>788</v>
      </c>
      <c r="GA22" t="s">
        <v>788</v>
      </c>
      <c r="GB22" t="s">
        <v>785</v>
      </c>
      <c r="GC22" t="s">
        <v>784</v>
      </c>
      <c r="GD22" t="s">
        <v>788</v>
      </c>
      <c r="GE22" t="s">
        <v>785</v>
      </c>
      <c r="GF22" t="s">
        <v>787</v>
      </c>
      <c r="GG22" t="s">
        <v>788</v>
      </c>
      <c r="GH22" t="s">
        <v>788</v>
      </c>
      <c r="GI22" t="s">
        <v>785</v>
      </c>
      <c r="GJ22" t="s">
        <v>789</v>
      </c>
      <c r="GK22" t="s">
        <v>1083</v>
      </c>
      <c r="GL22" t="s">
        <v>790</v>
      </c>
      <c r="GM22" t="s">
        <v>791</v>
      </c>
      <c r="IN22" t="s">
        <v>1465</v>
      </c>
      <c r="IO22" t="s">
        <v>1466</v>
      </c>
      <c r="IP22" t="s">
        <v>1467</v>
      </c>
      <c r="IQ22">
        <v>3017658576</v>
      </c>
      <c r="IR22">
        <f t="shared" si="2"/>
        <v>6</v>
      </c>
      <c r="IS22" s="9" t="s">
        <v>811</v>
      </c>
      <c r="IT22" s="9">
        <f t="shared" si="3"/>
        <v>38</v>
      </c>
      <c r="IU22" s="9">
        <v>1979</v>
      </c>
      <c r="IV22" t="s">
        <v>1468</v>
      </c>
      <c r="IW22" t="s">
        <v>807</v>
      </c>
      <c r="IX22" t="s">
        <v>1469</v>
      </c>
    </row>
    <row r="23" spans="1:260">
      <c r="A23">
        <v>61</v>
      </c>
      <c r="B23" t="s">
        <v>1470</v>
      </c>
      <c r="C23" t="s">
        <v>1471</v>
      </c>
      <c r="D23" t="s">
        <v>737</v>
      </c>
      <c r="E23" t="s">
        <v>738</v>
      </c>
      <c r="F23" t="s">
        <v>744</v>
      </c>
      <c r="G23">
        <v>29</v>
      </c>
      <c r="I23" t="s">
        <v>739</v>
      </c>
      <c r="J23" t="s">
        <v>740</v>
      </c>
      <c r="K23" t="s">
        <v>1472</v>
      </c>
      <c r="L23">
        <v>900478545</v>
      </c>
      <c r="M23">
        <v>2011</v>
      </c>
      <c r="N23" t="s">
        <v>1473</v>
      </c>
      <c r="O23">
        <v>3827127</v>
      </c>
      <c r="P23" t="s">
        <v>1474</v>
      </c>
      <c r="Q23" t="s">
        <v>744</v>
      </c>
      <c r="S23" t="s">
        <v>1475</v>
      </c>
      <c r="T23" t="s">
        <v>1476</v>
      </c>
      <c r="U23" t="s">
        <v>1477</v>
      </c>
      <c r="V23" t="s">
        <v>1478</v>
      </c>
      <c r="W23" t="s">
        <v>749</v>
      </c>
      <c r="X23" t="s">
        <v>1479</v>
      </c>
      <c r="AL23" t="s">
        <v>1479</v>
      </c>
      <c r="AM23" t="s">
        <v>751</v>
      </c>
      <c r="AN23" t="s">
        <v>752</v>
      </c>
      <c r="AO23" t="s">
        <v>1298</v>
      </c>
      <c r="AQ23" t="s">
        <v>1480</v>
      </c>
      <c r="BB23" t="s">
        <v>22</v>
      </c>
      <c r="BC23" t="s">
        <v>1481</v>
      </c>
      <c r="BD23" t="s">
        <v>1482</v>
      </c>
      <c r="BE23" t="s">
        <v>1483</v>
      </c>
      <c r="BF23" t="s">
        <v>1484</v>
      </c>
      <c r="BG23" t="s">
        <v>1485</v>
      </c>
      <c r="BH23" t="s">
        <v>1486</v>
      </c>
      <c r="BI23" t="s">
        <v>1487</v>
      </c>
      <c r="BJ23" t="s">
        <v>752</v>
      </c>
      <c r="BM23" t="s">
        <v>1152</v>
      </c>
      <c r="BN23" t="s">
        <v>761</v>
      </c>
      <c r="BO23" t="str">
        <f t="shared" si="1"/>
        <v xml:space="preserve"> Producto no físico (Desarrollo de Software, contenido multimedia, etc.) Servicio</v>
      </c>
      <c r="BP23" t="s">
        <v>1488</v>
      </c>
      <c r="CA23" t="s">
        <v>806</v>
      </c>
      <c r="CB23" t="s">
        <v>1489</v>
      </c>
      <c r="CE23" s="8">
        <v>318622858</v>
      </c>
      <c r="CF23" s="8">
        <v>526024542</v>
      </c>
      <c r="CG23" s="8">
        <v>637377036</v>
      </c>
      <c r="CH23">
        <v>89225000</v>
      </c>
      <c r="CI23" s="8">
        <v>35741610</v>
      </c>
      <c r="CJ23" s="8">
        <v>107627995</v>
      </c>
      <c r="CK23" s="8">
        <v>103891889</v>
      </c>
      <c r="CN23" t="s">
        <v>1490</v>
      </c>
      <c r="CO23" t="s">
        <v>752</v>
      </c>
      <c r="CQ23" t="s">
        <v>995</v>
      </c>
      <c r="CR23" t="s">
        <v>740</v>
      </c>
      <c r="CS23">
        <v>9</v>
      </c>
      <c r="CT23">
        <v>0</v>
      </c>
      <c r="CU23">
        <v>6</v>
      </c>
      <c r="CV23">
        <v>0</v>
      </c>
      <c r="CW23">
        <v>0</v>
      </c>
      <c r="CX23">
        <f t="shared" si="0"/>
        <v>15</v>
      </c>
      <c r="CY23" t="s">
        <v>1074</v>
      </c>
      <c r="CZ23" t="s">
        <v>752</v>
      </c>
      <c r="DA23" t="s">
        <v>768</v>
      </c>
      <c r="DB23" t="s">
        <v>768</v>
      </c>
      <c r="DC23" t="s">
        <v>768</v>
      </c>
      <c r="DD23" t="s">
        <v>768</v>
      </c>
      <c r="DE23" t="s">
        <v>768</v>
      </c>
      <c r="DF23" t="s">
        <v>768</v>
      </c>
      <c r="DG23" t="s">
        <v>768</v>
      </c>
      <c r="DH23" t="s">
        <v>768</v>
      </c>
      <c r="DI23" s="8">
        <v>701114740</v>
      </c>
      <c r="DJ23" s="8">
        <v>771226214</v>
      </c>
      <c r="DK23" s="8">
        <v>120000000</v>
      </c>
      <c r="DL23" s="8">
        <v>140000000</v>
      </c>
      <c r="DP23" t="s">
        <v>770</v>
      </c>
      <c r="DU23" t="s">
        <v>19</v>
      </c>
      <c r="DY23" t="s">
        <v>771</v>
      </c>
      <c r="EB23" t="s">
        <v>75</v>
      </c>
      <c r="EG23" t="s">
        <v>1491</v>
      </c>
      <c r="EH23">
        <v>2</v>
      </c>
      <c r="EI23" t="s">
        <v>1492</v>
      </c>
      <c r="EJ23" t="s">
        <v>1493</v>
      </c>
      <c r="EK23" t="s">
        <v>1494</v>
      </c>
      <c r="EL23" t="s">
        <v>1473</v>
      </c>
      <c r="EM23" t="s">
        <v>1495</v>
      </c>
      <c r="EN23" t="s">
        <v>778</v>
      </c>
      <c r="EO23" t="s">
        <v>849</v>
      </c>
      <c r="EW23" t="s">
        <v>780</v>
      </c>
      <c r="EX23">
        <v>6</v>
      </c>
      <c r="FD23" t="s">
        <v>853</v>
      </c>
      <c r="FE23" t="s">
        <v>782</v>
      </c>
      <c r="FH23" t="s">
        <v>752</v>
      </c>
      <c r="FJ23" t="s">
        <v>784</v>
      </c>
      <c r="FK23" t="s">
        <v>786</v>
      </c>
      <c r="FL23" t="s">
        <v>785</v>
      </c>
      <c r="FM23" t="s">
        <v>784</v>
      </c>
      <c r="FN23" t="s">
        <v>784</v>
      </c>
      <c r="FO23" t="s">
        <v>786</v>
      </c>
      <c r="FP23" t="s">
        <v>784</v>
      </c>
      <c r="FQ23" t="s">
        <v>786</v>
      </c>
      <c r="FR23" t="s">
        <v>785</v>
      </c>
      <c r="FS23" t="s">
        <v>786</v>
      </c>
      <c r="FT23" t="s">
        <v>784</v>
      </c>
      <c r="FU23" t="s">
        <v>787</v>
      </c>
      <c r="FV23" t="s">
        <v>786</v>
      </c>
      <c r="FW23" t="s">
        <v>788</v>
      </c>
      <c r="FX23" t="s">
        <v>787</v>
      </c>
      <c r="FY23" t="s">
        <v>784</v>
      </c>
      <c r="FZ23" t="s">
        <v>786</v>
      </c>
      <c r="GA23" t="s">
        <v>786</v>
      </c>
      <c r="GB23" t="s">
        <v>787</v>
      </c>
      <c r="GC23" t="s">
        <v>787</v>
      </c>
      <c r="GD23" t="s">
        <v>786</v>
      </c>
      <c r="GE23" t="s">
        <v>784</v>
      </c>
      <c r="GF23" t="s">
        <v>786</v>
      </c>
      <c r="GG23" t="s">
        <v>787</v>
      </c>
      <c r="GH23" t="s">
        <v>786</v>
      </c>
      <c r="GI23" t="s">
        <v>787</v>
      </c>
      <c r="GJ23" t="s">
        <v>789</v>
      </c>
      <c r="GK23" t="s">
        <v>789</v>
      </c>
      <c r="GL23" t="s">
        <v>789</v>
      </c>
      <c r="GM23" t="s">
        <v>789</v>
      </c>
      <c r="GN23" t="s">
        <v>1496</v>
      </c>
      <c r="GO23" t="s">
        <v>1497</v>
      </c>
      <c r="GP23" t="s">
        <v>1498</v>
      </c>
      <c r="GQ23" t="s">
        <v>1499</v>
      </c>
      <c r="GR23" t="s">
        <v>778</v>
      </c>
      <c r="GS23" t="s">
        <v>849</v>
      </c>
      <c r="HA23" t="s">
        <v>967</v>
      </c>
      <c r="HB23">
        <v>6</v>
      </c>
      <c r="HH23" t="s">
        <v>853</v>
      </c>
      <c r="HI23" t="s">
        <v>782</v>
      </c>
      <c r="HL23" t="s">
        <v>799</v>
      </c>
      <c r="HM23">
        <v>1</v>
      </c>
      <c r="IN23" t="s">
        <v>1500</v>
      </c>
      <c r="IO23" t="s">
        <v>1322</v>
      </c>
      <c r="IP23" t="s">
        <v>1322</v>
      </c>
      <c r="IQ23">
        <v>0</v>
      </c>
      <c r="IR23">
        <f t="shared" si="2"/>
        <v>6</v>
      </c>
      <c r="IS23" s="9" t="s">
        <v>1501</v>
      </c>
      <c r="IT23" s="9">
        <f t="shared" si="3"/>
        <v>32</v>
      </c>
      <c r="IU23" s="9">
        <v>1985</v>
      </c>
      <c r="IV23" t="s">
        <v>1473</v>
      </c>
      <c r="IW23" t="s">
        <v>1136</v>
      </c>
      <c r="IY23" t="s">
        <v>813</v>
      </c>
    </row>
    <row r="24" spans="1:260">
      <c r="A24">
        <v>66</v>
      </c>
      <c r="B24" t="s">
        <v>1502</v>
      </c>
      <c r="C24" t="s">
        <v>1503</v>
      </c>
      <c r="D24" t="s">
        <v>737</v>
      </c>
      <c r="E24" t="s">
        <v>738</v>
      </c>
      <c r="I24" t="s">
        <v>739</v>
      </c>
      <c r="J24" t="s">
        <v>740</v>
      </c>
      <c r="K24" t="s">
        <v>1504</v>
      </c>
      <c r="L24">
        <v>16288486</v>
      </c>
      <c r="M24">
        <v>2011</v>
      </c>
      <c r="N24" t="s">
        <v>1505</v>
      </c>
      <c r="O24">
        <v>3147508755</v>
      </c>
      <c r="P24" t="s">
        <v>1506</v>
      </c>
      <c r="Q24" t="s">
        <v>744</v>
      </c>
      <c r="S24" t="s">
        <v>1507</v>
      </c>
      <c r="T24" t="s">
        <v>1508</v>
      </c>
      <c r="U24" t="s">
        <v>1509</v>
      </c>
      <c r="V24" t="s">
        <v>1510</v>
      </c>
      <c r="W24" t="s">
        <v>822</v>
      </c>
      <c r="AD24" t="s">
        <v>869</v>
      </c>
      <c r="AE24" t="s">
        <v>1511</v>
      </c>
      <c r="AL24" t="str">
        <f>CONCATENATE(AD24," ",AE24)</f>
        <v>Otra actividad  - ¿Cuál? comercio al por menos de otros productos nuevos en establecimientos especializados y Fabricacion de maquinaria para la elaboración de alimentos</v>
      </c>
      <c r="AM24" t="s">
        <v>751</v>
      </c>
      <c r="AN24" t="s">
        <v>740</v>
      </c>
      <c r="AO24" t="s">
        <v>1298</v>
      </c>
      <c r="BA24" t="s">
        <v>754</v>
      </c>
      <c r="BD24" t="s">
        <v>1512</v>
      </c>
      <c r="BE24" t="s">
        <v>1513</v>
      </c>
      <c r="BF24" t="s">
        <v>1514</v>
      </c>
      <c r="BG24" t="s">
        <v>1515</v>
      </c>
      <c r="BH24" t="s">
        <v>1516</v>
      </c>
      <c r="BI24" t="s">
        <v>1517</v>
      </c>
      <c r="BJ24" t="s">
        <v>752</v>
      </c>
      <c r="BL24" t="s">
        <v>831</v>
      </c>
      <c r="BN24" t="s">
        <v>761</v>
      </c>
      <c r="BO24" t="str">
        <f t="shared" si="1"/>
        <v>Producto físico  Servicio</v>
      </c>
      <c r="BP24" t="s">
        <v>1518</v>
      </c>
      <c r="BR24" t="s">
        <v>834</v>
      </c>
      <c r="BU24">
        <v>60</v>
      </c>
      <c r="BY24" t="s">
        <v>763</v>
      </c>
      <c r="CC24">
        <v>1</v>
      </c>
      <c r="CE24" s="8">
        <v>142334755</v>
      </c>
      <c r="CF24" s="8">
        <v>223778329</v>
      </c>
      <c r="CG24" s="8">
        <v>501814797</v>
      </c>
      <c r="CH24">
        <v>109594690</v>
      </c>
      <c r="CI24" s="8">
        <v>25000000</v>
      </c>
      <c r="CJ24" s="8">
        <v>34000000</v>
      </c>
      <c r="CK24" s="8">
        <v>57296300</v>
      </c>
      <c r="CN24" t="s">
        <v>768</v>
      </c>
      <c r="CO24" t="s">
        <v>740</v>
      </c>
      <c r="CP24" t="s">
        <v>1519</v>
      </c>
      <c r="CQ24" t="s">
        <v>882</v>
      </c>
      <c r="CR24" t="s">
        <v>752</v>
      </c>
      <c r="CS24">
        <v>9</v>
      </c>
      <c r="CT24">
        <v>3</v>
      </c>
      <c r="CU24">
        <v>0</v>
      </c>
      <c r="CV24">
        <v>0</v>
      </c>
      <c r="CW24">
        <v>0</v>
      </c>
      <c r="CX24">
        <f t="shared" si="0"/>
        <v>12</v>
      </c>
      <c r="CY24" t="s">
        <v>1182</v>
      </c>
      <c r="CZ24" t="s">
        <v>752</v>
      </c>
      <c r="DA24" t="s">
        <v>768</v>
      </c>
      <c r="DB24" t="s">
        <v>768</v>
      </c>
      <c r="DC24" t="s">
        <v>768</v>
      </c>
      <c r="DD24" t="s">
        <v>768</v>
      </c>
      <c r="DE24" t="s">
        <v>768</v>
      </c>
      <c r="DF24" t="s">
        <v>768</v>
      </c>
      <c r="DG24" t="s">
        <v>768</v>
      </c>
      <c r="DH24" t="s">
        <v>768</v>
      </c>
      <c r="DI24" s="8">
        <v>530000000</v>
      </c>
      <c r="DJ24" s="8">
        <v>600000000</v>
      </c>
      <c r="DK24" s="8">
        <v>65000000</v>
      </c>
      <c r="DL24" s="8">
        <v>70000000</v>
      </c>
      <c r="DM24" t="s">
        <v>887</v>
      </c>
      <c r="DO24" t="s">
        <v>769</v>
      </c>
      <c r="DP24" t="s">
        <v>770</v>
      </c>
      <c r="DU24" t="s">
        <v>19</v>
      </c>
      <c r="DW24" t="s">
        <v>26</v>
      </c>
      <c r="DY24" t="s">
        <v>771</v>
      </c>
      <c r="EG24" t="s">
        <v>1520</v>
      </c>
      <c r="EH24">
        <v>2</v>
      </c>
      <c r="EI24" t="s">
        <v>1521</v>
      </c>
      <c r="EJ24" t="s">
        <v>1522</v>
      </c>
      <c r="EK24" t="s">
        <v>1523</v>
      </c>
      <c r="EL24" t="s">
        <v>1505</v>
      </c>
      <c r="EM24" t="s">
        <v>1524</v>
      </c>
      <c r="EN24" t="s">
        <v>804</v>
      </c>
      <c r="EO24" t="s">
        <v>849</v>
      </c>
      <c r="EW24" t="s">
        <v>806</v>
      </c>
      <c r="EX24">
        <v>11</v>
      </c>
      <c r="EY24" t="s">
        <v>781</v>
      </c>
      <c r="EZ24" t="s">
        <v>797</v>
      </c>
      <c r="FH24" s="9" t="s">
        <v>783</v>
      </c>
      <c r="FI24">
        <v>1</v>
      </c>
      <c r="FJ24" t="s">
        <v>785</v>
      </c>
      <c r="FK24" t="s">
        <v>784</v>
      </c>
      <c r="FL24" t="s">
        <v>784</v>
      </c>
      <c r="FM24" t="s">
        <v>786</v>
      </c>
      <c r="FN24" t="s">
        <v>785</v>
      </c>
      <c r="FO24" t="s">
        <v>786</v>
      </c>
      <c r="FP24" t="s">
        <v>787</v>
      </c>
      <c r="FQ24" t="s">
        <v>786</v>
      </c>
      <c r="FR24" t="s">
        <v>785</v>
      </c>
      <c r="FS24" t="s">
        <v>786</v>
      </c>
      <c r="FT24" t="s">
        <v>785</v>
      </c>
      <c r="FU24" t="s">
        <v>786</v>
      </c>
      <c r="FV24" t="s">
        <v>786</v>
      </c>
      <c r="FW24" t="s">
        <v>788</v>
      </c>
      <c r="FX24" t="s">
        <v>788</v>
      </c>
      <c r="FY24" t="s">
        <v>785</v>
      </c>
      <c r="FZ24" t="s">
        <v>787</v>
      </c>
      <c r="GA24" t="s">
        <v>788</v>
      </c>
      <c r="GB24" t="s">
        <v>785</v>
      </c>
      <c r="GC24" t="s">
        <v>785</v>
      </c>
      <c r="GD24" t="s">
        <v>788</v>
      </c>
      <c r="GE24" t="s">
        <v>785</v>
      </c>
      <c r="GF24" t="s">
        <v>786</v>
      </c>
      <c r="GG24" t="s">
        <v>788</v>
      </c>
      <c r="GH24" t="s">
        <v>788</v>
      </c>
      <c r="GI24" t="s">
        <v>786</v>
      </c>
      <c r="GJ24" t="s">
        <v>789</v>
      </c>
      <c r="GK24" t="s">
        <v>789</v>
      </c>
      <c r="GL24" t="s">
        <v>789</v>
      </c>
      <c r="GM24" t="s">
        <v>791</v>
      </c>
      <c r="GN24" t="s">
        <v>1525</v>
      </c>
      <c r="GO24" t="s">
        <v>1526</v>
      </c>
      <c r="GP24" t="s">
        <v>1527</v>
      </c>
      <c r="GQ24" t="s">
        <v>1528</v>
      </c>
      <c r="GR24" t="s">
        <v>778</v>
      </c>
      <c r="GS24" t="s">
        <v>805</v>
      </c>
      <c r="HA24" t="s">
        <v>780</v>
      </c>
      <c r="HB24">
        <v>11</v>
      </c>
      <c r="HG24" t="s">
        <v>798</v>
      </c>
      <c r="HI24" t="s">
        <v>782</v>
      </c>
      <c r="HL24" t="s">
        <v>752</v>
      </c>
      <c r="IO24" t="s">
        <v>1529</v>
      </c>
      <c r="IP24" t="s">
        <v>1530</v>
      </c>
      <c r="IQ24">
        <v>3147508755</v>
      </c>
      <c r="IR24">
        <f t="shared" si="2"/>
        <v>6</v>
      </c>
      <c r="IS24" s="9" t="s">
        <v>811</v>
      </c>
      <c r="IT24" s="9">
        <f t="shared" si="3"/>
        <v>34</v>
      </c>
      <c r="IU24" s="9">
        <v>1983</v>
      </c>
      <c r="IV24" t="s">
        <v>1505</v>
      </c>
      <c r="IW24" t="s">
        <v>1288</v>
      </c>
    </row>
    <row r="25" spans="1:260">
      <c r="A25">
        <v>73</v>
      </c>
      <c r="B25" t="s">
        <v>1531</v>
      </c>
      <c r="C25" t="s">
        <v>1532</v>
      </c>
      <c r="D25" t="s">
        <v>737</v>
      </c>
      <c r="E25" t="s">
        <v>738</v>
      </c>
      <c r="F25" t="s">
        <v>1096</v>
      </c>
      <c r="G25">
        <v>2</v>
      </c>
      <c r="I25" t="s">
        <v>739</v>
      </c>
      <c r="J25" t="s">
        <v>740</v>
      </c>
      <c r="K25" t="s">
        <v>1533</v>
      </c>
      <c r="L25">
        <v>900178588</v>
      </c>
      <c r="M25">
        <v>2007</v>
      </c>
      <c r="N25" t="s">
        <v>1534</v>
      </c>
      <c r="O25">
        <v>3222786571</v>
      </c>
      <c r="P25" t="s">
        <v>1535</v>
      </c>
      <c r="Q25" t="s">
        <v>744</v>
      </c>
      <c r="S25" t="s">
        <v>1536</v>
      </c>
      <c r="T25" t="s">
        <v>1537</v>
      </c>
      <c r="V25" t="s">
        <v>1538</v>
      </c>
      <c r="W25" t="s">
        <v>1101</v>
      </c>
      <c r="AB25" t="s">
        <v>1539</v>
      </c>
      <c r="AL25" t="str">
        <f>AB25</f>
        <v>Construcción de obras de ingeniería cívil</v>
      </c>
      <c r="AM25" t="s">
        <v>751</v>
      </c>
      <c r="AN25" t="s">
        <v>740</v>
      </c>
      <c r="AO25" t="s">
        <v>753</v>
      </c>
      <c r="BA25" t="s">
        <v>754</v>
      </c>
      <c r="BD25" t="s">
        <v>1540</v>
      </c>
      <c r="BE25" t="s">
        <v>1541</v>
      </c>
      <c r="BF25" t="s">
        <v>1542</v>
      </c>
      <c r="BG25" t="s">
        <v>1543</v>
      </c>
      <c r="BH25" t="s">
        <v>1544</v>
      </c>
      <c r="BI25" t="s">
        <v>1517</v>
      </c>
      <c r="BJ25" t="s">
        <v>752</v>
      </c>
      <c r="BL25" t="s">
        <v>831</v>
      </c>
      <c r="BO25" t="str">
        <f t="shared" si="1"/>
        <v xml:space="preserve">Producto físico  </v>
      </c>
      <c r="BP25" t="s">
        <v>1545</v>
      </c>
      <c r="BR25" t="s">
        <v>834</v>
      </c>
      <c r="BU25">
        <v>900</v>
      </c>
      <c r="CE25" s="8">
        <v>9180063706</v>
      </c>
      <c r="CF25" s="8">
        <v>9180063706</v>
      </c>
      <c r="CG25" s="8">
        <v>2532997109</v>
      </c>
      <c r="CH25">
        <v>3891730480</v>
      </c>
      <c r="CI25" s="8">
        <v>152994127</v>
      </c>
      <c r="CJ25" s="8">
        <v>311042255</v>
      </c>
      <c r="CK25" s="8">
        <v>82331885</v>
      </c>
      <c r="CN25" t="s">
        <v>1546</v>
      </c>
      <c r="CO25" t="s">
        <v>752</v>
      </c>
      <c r="CQ25" t="s">
        <v>1547</v>
      </c>
      <c r="CR25" t="s">
        <v>740</v>
      </c>
      <c r="CS25">
        <v>33</v>
      </c>
      <c r="CT25">
        <v>10</v>
      </c>
      <c r="CU25">
        <v>15</v>
      </c>
      <c r="CV25">
        <v>0</v>
      </c>
      <c r="CW25">
        <v>0</v>
      </c>
      <c r="CX25">
        <f t="shared" si="0"/>
        <v>58</v>
      </c>
      <c r="CY25" t="s">
        <v>1548</v>
      </c>
      <c r="CZ25" t="s">
        <v>740</v>
      </c>
      <c r="DA25" t="s">
        <v>768</v>
      </c>
      <c r="DB25" t="s">
        <v>885</v>
      </c>
      <c r="DC25" t="s">
        <v>1549</v>
      </c>
      <c r="DD25" t="s">
        <v>768</v>
      </c>
      <c r="DE25" t="s">
        <v>768</v>
      </c>
      <c r="DF25" t="s">
        <v>1550</v>
      </c>
      <c r="DG25" t="s">
        <v>768</v>
      </c>
      <c r="DH25" t="s">
        <v>768</v>
      </c>
      <c r="DI25" s="8">
        <v>17000000000</v>
      </c>
      <c r="DJ25" s="8">
        <v>24000000000</v>
      </c>
      <c r="DK25" s="8">
        <v>1200000000</v>
      </c>
      <c r="DL25" s="8">
        <v>1700000000</v>
      </c>
      <c r="DN25" t="s">
        <v>888</v>
      </c>
      <c r="DW25" t="s">
        <v>26</v>
      </c>
      <c r="EA25" t="s">
        <v>843</v>
      </c>
      <c r="EG25" t="s">
        <v>1551</v>
      </c>
      <c r="EH25">
        <v>2</v>
      </c>
      <c r="EI25" t="s">
        <v>1552</v>
      </c>
      <c r="EJ25" t="s">
        <v>1553</v>
      </c>
      <c r="EK25" t="s">
        <v>1554</v>
      </c>
      <c r="EL25" t="s">
        <v>1534</v>
      </c>
      <c r="EM25" t="s">
        <v>1555</v>
      </c>
      <c r="EN25" t="s">
        <v>778</v>
      </c>
      <c r="EO25" t="s">
        <v>849</v>
      </c>
      <c r="EW25" t="s">
        <v>780</v>
      </c>
      <c r="EX25">
        <v>30</v>
      </c>
      <c r="FA25" t="s">
        <v>858</v>
      </c>
      <c r="FH25" t="s">
        <v>752</v>
      </c>
      <c r="FJ25" t="s">
        <v>785</v>
      </c>
      <c r="FK25" t="s">
        <v>787</v>
      </c>
      <c r="FL25" t="s">
        <v>785</v>
      </c>
      <c r="FM25" t="s">
        <v>787</v>
      </c>
      <c r="FN25" t="s">
        <v>784</v>
      </c>
      <c r="FO25" t="s">
        <v>784</v>
      </c>
      <c r="FP25" t="s">
        <v>787</v>
      </c>
      <c r="FQ25" t="s">
        <v>788</v>
      </c>
      <c r="FR25" t="s">
        <v>785</v>
      </c>
      <c r="FS25" t="s">
        <v>787</v>
      </c>
      <c r="FT25" t="s">
        <v>787</v>
      </c>
      <c r="FU25" t="s">
        <v>787</v>
      </c>
      <c r="FV25" t="s">
        <v>787</v>
      </c>
      <c r="FW25" t="s">
        <v>787</v>
      </c>
      <c r="FX25" t="s">
        <v>784</v>
      </c>
      <c r="FY25" t="s">
        <v>784</v>
      </c>
      <c r="FZ25" t="s">
        <v>787</v>
      </c>
      <c r="GA25" t="s">
        <v>786</v>
      </c>
      <c r="GB25" t="s">
        <v>784</v>
      </c>
      <c r="GC25" t="s">
        <v>786</v>
      </c>
      <c r="GD25" t="s">
        <v>786</v>
      </c>
      <c r="GE25" t="s">
        <v>784</v>
      </c>
      <c r="GF25" t="s">
        <v>784</v>
      </c>
      <c r="GG25" t="s">
        <v>786</v>
      </c>
      <c r="GH25" t="s">
        <v>787</v>
      </c>
      <c r="GI25" t="s">
        <v>787</v>
      </c>
      <c r="GJ25" t="s">
        <v>789</v>
      </c>
      <c r="GK25" t="s">
        <v>1083</v>
      </c>
      <c r="GL25" t="s">
        <v>790</v>
      </c>
      <c r="GM25" t="s">
        <v>791</v>
      </c>
      <c r="GN25" t="s">
        <v>1556</v>
      </c>
      <c r="GO25" t="s">
        <v>1557</v>
      </c>
      <c r="GP25" t="s">
        <v>1558</v>
      </c>
      <c r="GQ25" t="s">
        <v>1559</v>
      </c>
      <c r="GR25" t="s">
        <v>804</v>
      </c>
      <c r="GS25" t="s">
        <v>779</v>
      </c>
      <c r="HA25" t="s">
        <v>796</v>
      </c>
      <c r="HB25">
        <v>10</v>
      </c>
      <c r="HG25" t="s">
        <v>798</v>
      </c>
      <c r="HL25" t="s">
        <v>752</v>
      </c>
      <c r="IR25">
        <f t="shared" si="2"/>
        <v>10</v>
      </c>
      <c r="IS25" s="9" t="s">
        <v>811</v>
      </c>
      <c r="IT25" s="9">
        <f t="shared" si="3"/>
        <v>52</v>
      </c>
      <c r="IU25" s="9">
        <v>1965</v>
      </c>
      <c r="IV25" t="s">
        <v>1560</v>
      </c>
      <c r="IW25" t="s">
        <v>1136</v>
      </c>
      <c r="IY25" t="s">
        <v>813</v>
      </c>
    </row>
    <row r="26" spans="1:260">
      <c r="A26">
        <v>74</v>
      </c>
      <c r="B26" t="s">
        <v>1561</v>
      </c>
      <c r="C26" t="s">
        <v>1562</v>
      </c>
      <c r="D26" t="s">
        <v>737</v>
      </c>
      <c r="E26" t="s">
        <v>738</v>
      </c>
      <c r="I26" t="s">
        <v>739</v>
      </c>
      <c r="J26" t="s">
        <v>740</v>
      </c>
      <c r="K26" t="s">
        <v>1563</v>
      </c>
      <c r="L26">
        <v>900519812</v>
      </c>
      <c r="M26">
        <v>2012</v>
      </c>
      <c r="N26" t="s">
        <v>1564</v>
      </c>
      <c r="O26">
        <v>3147441501</v>
      </c>
      <c r="P26" t="s">
        <v>1565</v>
      </c>
      <c r="Q26" t="s">
        <v>979</v>
      </c>
      <c r="S26" t="s">
        <v>1566</v>
      </c>
      <c r="T26" t="s">
        <v>1567</v>
      </c>
      <c r="U26" t="s">
        <v>1568</v>
      </c>
      <c r="V26" t="s">
        <v>1569</v>
      </c>
      <c r="W26" t="s">
        <v>749</v>
      </c>
      <c r="X26" t="s">
        <v>983</v>
      </c>
      <c r="Y26" t="s">
        <v>1570</v>
      </c>
      <c r="AL26" t="str">
        <f t="shared" ref="AL26:AL27" si="4">CONCATENATE(X26," ",Y26)</f>
        <v>Otra actividad - ¿Cuál? Diseño, Fabricacion y Montaje Industrial</v>
      </c>
      <c r="AM26" t="s">
        <v>751</v>
      </c>
      <c r="AN26" t="s">
        <v>752</v>
      </c>
      <c r="AO26" t="s">
        <v>753</v>
      </c>
      <c r="BB26" t="s">
        <v>22</v>
      </c>
      <c r="BC26" t="s">
        <v>1571</v>
      </c>
      <c r="BD26" t="s">
        <v>1572</v>
      </c>
      <c r="BE26" t="s">
        <v>1573</v>
      </c>
      <c r="BF26" t="s">
        <v>1574</v>
      </c>
      <c r="BG26" t="s">
        <v>1575</v>
      </c>
      <c r="BH26" t="s">
        <v>1576</v>
      </c>
      <c r="BI26" t="s">
        <v>1577</v>
      </c>
      <c r="BJ26" t="s">
        <v>752</v>
      </c>
      <c r="BL26" t="s">
        <v>831</v>
      </c>
      <c r="BN26" t="s">
        <v>761</v>
      </c>
      <c r="BO26" t="str">
        <f t="shared" si="1"/>
        <v>Producto físico  Servicio</v>
      </c>
      <c r="BP26" t="s">
        <v>1578</v>
      </c>
      <c r="BQ26" t="s">
        <v>833</v>
      </c>
      <c r="BV26" t="s">
        <v>1579</v>
      </c>
      <c r="BY26" t="s">
        <v>763</v>
      </c>
      <c r="CC26">
        <v>0</v>
      </c>
      <c r="CE26" s="8">
        <v>1971113593</v>
      </c>
      <c r="CF26" s="8">
        <v>1099902544</v>
      </c>
      <c r="CG26" s="8">
        <v>594234432</v>
      </c>
      <c r="CH26">
        <v>188848933</v>
      </c>
      <c r="CI26" s="8">
        <v>347369781</v>
      </c>
      <c r="CJ26" s="8">
        <v>77737783</v>
      </c>
      <c r="CK26" s="8">
        <v>34131365</v>
      </c>
      <c r="CN26" t="s">
        <v>1580</v>
      </c>
      <c r="CO26" t="s">
        <v>752</v>
      </c>
      <c r="CQ26" t="s">
        <v>995</v>
      </c>
      <c r="CR26" t="s">
        <v>740</v>
      </c>
      <c r="CS26">
        <v>9</v>
      </c>
      <c r="CT26">
        <v>0</v>
      </c>
      <c r="CU26">
        <v>0</v>
      </c>
      <c r="CV26">
        <v>0</v>
      </c>
      <c r="CW26">
        <v>0</v>
      </c>
      <c r="CX26">
        <f t="shared" si="0"/>
        <v>9</v>
      </c>
      <c r="CY26" t="s">
        <v>1581</v>
      </c>
      <c r="CZ26" t="s">
        <v>740</v>
      </c>
      <c r="DA26" t="s">
        <v>1074</v>
      </c>
      <c r="DB26" t="s">
        <v>885</v>
      </c>
      <c r="DC26" t="s">
        <v>768</v>
      </c>
      <c r="DD26" t="s">
        <v>768</v>
      </c>
      <c r="DE26" t="s">
        <v>768</v>
      </c>
      <c r="DF26" t="s">
        <v>1582</v>
      </c>
      <c r="DG26" t="s">
        <v>768</v>
      </c>
      <c r="DH26" t="s">
        <v>768</v>
      </c>
      <c r="DI26" s="8">
        <v>837209000</v>
      </c>
      <c r="DJ26" s="8">
        <v>1158767000</v>
      </c>
      <c r="DK26" s="8">
        <v>48558122</v>
      </c>
      <c r="DL26" s="8">
        <v>67208486</v>
      </c>
      <c r="DP26" t="s">
        <v>770</v>
      </c>
      <c r="DU26" t="s">
        <v>19</v>
      </c>
      <c r="DY26" t="s">
        <v>771</v>
      </c>
      <c r="DZ26" t="s">
        <v>772</v>
      </c>
      <c r="EG26" t="s">
        <v>1583</v>
      </c>
      <c r="EH26">
        <v>4</v>
      </c>
      <c r="EI26" t="s">
        <v>1584</v>
      </c>
      <c r="EJ26" t="s">
        <v>1585</v>
      </c>
      <c r="EK26" t="s">
        <v>1586</v>
      </c>
      <c r="EL26" t="s">
        <v>1564</v>
      </c>
      <c r="EM26" t="s">
        <v>1587</v>
      </c>
      <c r="EN26" t="s">
        <v>778</v>
      </c>
      <c r="EO26" t="s">
        <v>779</v>
      </c>
      <c r="EW26" t="s">
        <v>780</v>
      </c>
      <c r="EX26">
        <v>15</v>
      </c>
      <c r="EY26" t="s">
        <v>781</v>
      </c>
      <c r="FD26" t="s">
        <v>853</v>
      </c>
      <c r="FH26" t="s">
        <v>752</v>
      </c>
      <c r="FJ26" t="s">
        <v>784</v>
      </c>
      <c r="FK26" t="s">
        <v>784</v>
      </c>
      <c r="FL26" t="s">
        <v>785</v>
      </c>
      <c r="FM26" t="s">
        <v>784</v>
      </c>
      <c r="FN26" t="s">
        <v>785</v>
      </c>
      <c r="FO26" t="s">
        <v>786</v>
      </c>
      <c r="FP26" t="s">
        <v>787</v>
      </c>
      <c r="FQ26" t="s">
        <v>788</v>
      </c>
      <c r="FR26" t="s">
        <v>784</v>
      </c>
      <c r="FS26" t="s">
        <v>786</v>
      </c>
      <c r="FT26" t="s">
        <v>787</v>
      </c>
      <c r="FU26" t="s">
        <v>784</v>
      </c>
      <c r="FV26" t="s">
        <v>787</v>
      </c>
      <c r="FW26" t="s">
        <v>787</v>
      </c>
      <c r="FX26" t="s">
        <v>787</v>
      </c>
      <c r="FY26" t="s">
        <v>785</v>
      </c>
      <c r="FZ26" t="s">
        <v>787</v>
      </c>
      <c r="GA26" t="s">
        <v>787</v>
      </c>
      <c r="GB26" t="s">
        <v>784</v>
      </c>
      <c r="GC26" t="s">
        <v>784</v>
      </c>
      <c r="GD26" t="s">
        <v>784</v>
      </c>
      <c r="GE26" t="s">
        <v>784</v>
      </c>
      <c r="GF26" t="s">
        <v>786</v>
      </c>
      <c r="GG26" t="s">
        <v>787</v>
      </c>
      <c r="GH26" t="s">
        <v>784</v>
      </c>
      <c r="GI26" t="s">
        <v>787</v>
      </c>
      <c r="GJ26" t="s">
        <v>789</v>
      </c>
      <c r="GK26" t="s">
        <v>789</v>
      </c>
      <c r="GL26" t="s">
        <v>789</v>
      </c>
      <c r="GM26" t="s">
        <v>791</v>
      </c>
      <c r="GN26" t="s">
        <v>1588</v>
      </c>
      <c r="GO26" t="s">
        <v>1589</v>
      </c>
      <c r="GP26" t="s">
        <v>1590</v>
      </c>
      <c r="GQ26" t="s">
        <v>1591</v>
      </c>
      <c r="GR26" t="s">
        <v>804</v>
      </c>
      <c r="GS26" t="s">
        <v>849</v>
      </c>
      <c r="HA26" t="s">
        <v>857</v>
      </c>
      <c r="HB26">
        <v>8</v>
      </c>
      <c r="HD26" t="s">
        <v>797</v>
      </c>
      <c r="HE26" t="s">
        <v>858</v>
      </c>
      <c r="HL26" t="s">
        <v>752</v>
      </c>
      <c r="HN26" t="s">
        <v>1592</v>
      </c>
      <c r="HO26" t="s">
        <v>1593</v>
      </c>
      <c r="HP26" t="s">
        <v>1594</v>
      </c>
      <c r="HQ26" t="s">
        <v>1595</v>
      </c>
      <c r="HR26" t="s">
        <v>778</v>
      </c>
      <c r="HS26" t="s">
        <v>779</v>
      </c>
      <c r="IA26" t="s">
        <v>967</v>
      </c>
      <c r="IB26">
        <v>12</v>
      </c>
      <c r="IG26" t="s">
        <v>798</v>
      </c>
      <c r="IH26" t="s">
        <v>853</v>
      </c>
      <c r="IL26" t="s">
        <v>752</v>
      </c>
      <c r="IR26">
        <f t="shared" si="2"/>
        <v>5</v>
      </c>
      <c r="IS26" t="s">
        <v>1571</v>
      </c>
      <c r="IT26" s="9">
        <f t="shared" si="3"/>
        <v>35</v>
      </c>
      <c r="IU26" s="9">
        <v>1982</v>
      </c>
      <c r="IV26" t="s">
        <v>1596</v>
      </c>
      <c r="IW26" t="s">
        <v>1136</v>
      </c>
      <c r="IY26" t="s">
        <v>813</v>
      </c>
    </row>
    <row r="27" spans="1:260">
      <c r="A27">
        <v>78</v>
      </c>
      <c r="B27" t="s">
        <v>1597</v>
      </c>
      <c r="C27" t="s">
        <v>1598</v>
      </c>
      <c r="D27" t="s">
        <v>737</v>
      </c>
      <c r="E27" t="s">
        <v>738</v>
      </c>
      <c r="I27" t="s">
        <v>739</v>
      </c>
      <c r="J27" t="s">
        <v>740</v>
      </c>
      <c r="K27" t="s">
        <v>1599</v>
      </c>
      <c r="L27">
        <v>805023081</v>
      </c>
      <c r="M27">
        <v>2002</v>
      </c>
      <c r="N27" t="s">
        <v>1600</v>
      </c>
      <c r="O27">
        <v>3155662020</v>
      </c>
      <c r="P27" t="s">
        <v>1601</v>
      </c>
      <c r="Q27" t="s">
        <v>744</v>
      </c>
      <c r="S27" t="s">
        <v>1602</v>
      </c>
      <c r="V27" t="s">
        <v>1603</v>
      </c>
      <c r="W27" t="s">
        <v>749</v>
      </c>
      <c r="X27" t="s">
        <v>983</v>
      </c>
      <c r="Y27" t="s">
        <v>1604</v>
      </c>
      <c r="AL27" t="str">
        <f t="shared" si="4"/>
        <v>Otra actividad - ¿Cuál? HOTELERIA Y COSNTRUCCION</v>
      </c>
      <c r="AM27" t="s">
        <v>751</v>
      </c>
      <c r="AN27" t="s">
        <v>740</v>
      </c>
      <c r="AO27" t="s">
        <v>1605</v>
      </c>
      <c r="BA27" t="s">
        <v>754</v>
      </c>
      <c r="BD27" t="s">
        <v>1606</v>
      </c>
      <c r="BE27" t="s">
        <v>1607</v>
      </c>
      <c r="BF27" t="s">
        <v>1608</v>
      </c>
      <c r="BG27" t="s">
        <v>1609</v>
      </c>
      <c r="BH27" t="s">
        <v>1610</v>
      </c>
      <c r="BI27" t="s">
        <v>1611</v>
      </c>
      <c r="BJ27" t="s">
        <v>752</v>
      </c>
      <c r="BN27" t="s">
        <v>761</v>
      </c>
      <c r="BO27" t="str">
        <f t="shared" si="1"/>
        <v xml:space="preserve">  Servicio</v>
      </c>
      <c r="BP27" t="s">
        <v>1612</v>
      </c>
      <c r="BZ27" t="s">
        <v>764</v>
      </c>
      <c r="CD27">
        <v>98</v>
      </c>
      <c r="CE27" s="8">
        <v>6831958490</v>
      </c>
      <c r="CF27" s="8">
        <v>3992826332</v>
      </c>
      <c r="CG27" s="8">
        <v>4423379855</v>
      </c>
      <c r="CH27">
        <v>1410006006</v>
      </c>
      <c r="CI27" s="8">
        <v>-664897697</v>
      </c>
      <c r="CJ27" s="8">
        <v>-735365403</v>
      </c>
      <c r="CK27" s="8">
        <v>-128258719</v>
      </c>
      <c r="CN27" t="s">
        <v>1613</v>
      </c>
      <c r="CO27" t="s">
        <v>752</v>
      </c>
      <c r="CQ27" t="s">
        <v>995</v>
      </c>
      <c r="CR27" t="s">
        <v>740</v>
      </c>
      <c r="CS27">
        <v>44</v>
      </c>
      <c r="CT27">
        <v>15</v>
      </c>
      <c r="CX27">
        <f t="shared" si="0"/>
        <v>59</v>
      </c>
      <c r="CY27" t="s">
        <v>1614</v>
      </c>
      <c r="CZ27" t="s">
        <v>752</v>
      </c>
      <c r="DI27" s="8">
        <v>5072000000</v>
      </c>
      <c r="DJ27" s="8">
        <v>6340000000</v>
      </c>
      <c r="DK27" s="8">
        <v>1000000</v>
      </c>
      <c r="DL27" s="8">
        <v>500000000</v>
      </c>
      <c r="DP27" t="s">
        <v>770</v>
      </c>
      <c r="EA27" t="s">
        <v>843</v>
      </c>
      <c r="EG27" t="s">
        <v>1615</v>
      </c>
      <c r="EH27">
        <v>6</v>
      </c>
      <c r="EI27" t="s">
        <v>1616</v>
      </c>
      <c r="EJ27" t="s">
        <v>1617</v>
      </c>
      <c r="EK27" t="s">
        <v>1618</v>
      </c>
      <c r="EL27" t="s">
        <v>1600</v>
      </c>
      <c r="EM27" t="s">
        <v>1619</v>
      </c>
      <c r="EN27" t="s">
        <v>778</v>
      </c>
      <c r="EO27" t="s">
        <v>849</v>
      </c>
      <c r="EW27" t="s">
        <v>780</v>
      </c>
      <c r="EX27">
        <v>2012</v>
      </c>
      <c r="EY27" t="s">
        <v>781</v>
      </c>
      <c r="FH27" s="9" t="s">
        <v>783</v>
      </c>
      <c r="FI27">
        <v>1</v>
      </c>
      <c r="FJ27" t="s">
        <v>785</v>
      </c>
      <c r="FK27" t="s">
        <v>786</v>
      </c>
      <c r="FL27" t="s">
        <v>785</v>
      </c>
      <c r="FM27" t="s">
        <v>788</v>
      </c>
      <c r="FN27" t="s">
        <v>787</v>
      </c>
      <c r="FO27" t="s">
        <v>786</v>
      </c>
      <c r="FP27" t="s">
        <v>787</v>
      </c>
      <c r="FQ27" t="s">
        <v>786</v>
      </c>
      <c r="FR27" t="s">
        <v>785</v>
      </c>
      <c r="FS27" t="s">
        <v>788</v>
      </c>
      <c r="FT27" t="s">
        <v>784</v>
      </c>
      <c r="FU27" t="s">
        <v>784</v>
      </c>
      <c r="FV27" t="s">
        <v>787</v>
      </c>
      <c r="FW27" t="s">
        <v>788</v>
      </c>
      <c r="FX27" t="s">
        <v>787</v>
      </c>
      <c r="FY27" t="s">
        <v>784</v>
      </c>
      <c r="FZ27" t="s">
        <v>786</v>
      </c>
      <c r="GA27" t="s">
        <v>787</v>
      </c>
      <c r="GB27" t="s">
        <v>784</v>
      </c>
      <c r="GC27" t="s">
        <v>787</v>
      </c>
      <c r="GD27" t="s">
        <v>787</v>
      </c>
      <c r="GE27" t="s">
        <v>785</v>
      </c>
      <c r="GF27" t="s">
        <v>786</v>
      </c>
      <c r="GG27" t="s">
        <v>787</v>
      </c>
      <c r="GH27" t="s">
        <v>787</v>
      </c>
      <c r="GI27" t="s">
        <v>788</v>
      </c>
      <c r="GJ27" t="s">
        <v>789</v>
      </c>
      <c r="GK27" t="s">
        <v>1083</v>
      </c>
      <c r="GL27" t="s">
        <v>790</v>
      </c>
      <c r="GM27" t="s">
        <v>791</v>
      </c>
      <c r="GN27" t="s">
        <v>1620</v>
      </c>
      <c r="GO27" t="s">
        <v>1621</v>
      </c>
      <c r="GP27" t="s">
        <v>1622</v>
      </c>
      <c r="GQ27" t="s">
        <v>1623</v>
      </c>
      <c r="GR27" t="s">
        <v>778</v>
      </c>
      <c r="GS27" t="s">
        <v>849</v>
      </c>
      <c r="HA27" t="s">
        <v>796</v>
      </c>
      <c r="HB27">
        <v>2</v>
      </c>
      <c r="HG27" t="s">
        <v>798</v>
      </c>
      <c r="HL27" t="s">
        <v>752</v>
      </c>
      <c r="HN27" t="s">
        <v>1624</v>
      </c>
      <c r="HO27" t="s">
        <v>1625</v>
      </c>
      <c r="HP27" t="s">
        <v>1626</v>
      </c>
      <c r="HQ27" t="s">
        <v>1627</v>
      </c>
      <c r="HR27" t="s">
        <v>804</v>
      </c>
      <c r="HS27" t="s">
        <v>849</v>
      </c>
      <c r="IA27" t="s">
        <v>857</v>
      </c>
      <c r="IB27">
        <v>20</v>
      </c>
      <c r="IH27" t="s">
        <v>853</v>
      </c>
      <c r="IL27" t="s">
        <v>799</v>
      </c>
      <c r="IM27">
        <v>3</v>
      </c>
      <c r="IR27">
        <f t="shared" si="2"/>
        <v>15</v>
      </c>
      <c r="IS27" s="9" t="s">
        <v>811</v>
      </c>
      <c r="IT27" s="9">
        <f t="shared" si="3"/>
        <v>53</v>
      </c>
      <c r="IU27" s="9">
        <v>1964</v>
      </c>
      <c r="IV27" t="s">
        <v>1600</v>
      </c>
      <c r="IW27" t="s">
        <v>1136</v>
      </c>
    </row>
    <row r="28" spans="1:260">
      <c r="A28">
        <v>83</v>
      </c>
      <c r="B28" t="s">
        <v>1628</v>
      </c>
      <c r="C28" t="s">
        <v>1629</v>
      </c>
      <c r="D28" t="s">
        <v>737</v>
      </c>
      <c r="E28" t="s">
        <v>738</v>
      </c>
      <c r="I28" t="s">
        <v>739</v>
      </c>
      <c r="J28" t="s">
        <v>740</v>
      </c>
      <c r="K28" t="s">
        <v>1630</v>
      </c>
      <c r="L28">
        <v>900444823</v>
      </c>
      <c r="M28">
        <v>2011</v>
      </c>
      <c r="N28" t="s">
        <v>1631</v>
      </c>
      <c r="O28">
        <v>3116176058</v>
      </c>
      <c r="P28" t="s">
        <v>1632</v>
      </c>
      <c r="Q28" t="s">
        <v>744</v>
      </c>
      <c r="S28" t="s">
        <v>1633</v>
      </c>
      <c r="T28" t="s">
        <v>1634</v>
      </c>
      <c r="U28" t="s">
        <v>1635</v>
      </c>
      <c r="V28" t="s">
        <v>1636</v>
      </c>
      <c r="W28" t="s">
        <v>1101</v>
      </c>
      <c r="AB28" t="s">
        <v>1173</v>
      </c>
      <c r="AL28" t="str">
        <f>AB28</f>
        <v>Construcción de edificaciones para uso residencial</v>
      </c>
      <c r="AM28" t="s">
        <v>751</v>
      </c>
      <c r="AN28" t="s">
        <v>752</v>
      </c>
      <c r="AO28" t="s">
        <v>1605</v>
      </c>
      <c r="AR28" t="s">
        <v>911</v>
      </c>
      <c r="BD28" t="s">
        <v>1637</v>
      </c>
      <c r="BE28" t="s">
        <v>1638</v>
      </c>
      <c r="BF28" t="s">
        <v>1639</v>
      </c>
      <c r="BG28" t="s">
        <v>1640</v>
      </c>
      <c r="BH28" t="s">
        <v>1641</v>
      </c>
      <c r="BI28" t="s">
        <v>1642</v>
      </c>
      <c r="BJ28" t="s">
        <v>752</v>
      </c>
      <c r="BL28" t="s">
        <v>831</v>
      </c>
      <c r="BN28" t="s">
        <v>761</v>
      </c>
      <c r="BO28" t="str">
        <f t="shared" si="1"/>
        <v>Producto físico  Servicio</v>
      </c>
      <c r="BP28" t="s">
        <v>1643</v>
      </c>
      <c r="BQ28" t="s">
        <v>833</v>
      </c>
      <c r="BV28" t="s">
        <v>1644</v>
      </c>
      <c r="BZ28" t="s">
        <v>764</v>
      </c>
      <c r="CD28">
        <v>100</v>
      </c>
      <c r="CE28" s="8">
        <v>438692056</v>
      </c>
      <c r="CF28" s="8">
        <v>976206629</v>
      </c>
      <c r="CG28" s="8">
        <v>679336483</v>
      </c>
      <c r="CH28">
        <v>391140149</v>
      </c>
      <c r="CI28" s="8">
        <v>40680513</v>
      </c>
      <c r="CJ28" s="8">
        <v>74131263</v>
      </c>
      <c r="CK28" s="8">
        <v>7348203</v>
      </c>
      <c r="CN28" t="s">
        <v>1645</v>
      </c>
      <c r="CO28" t="s">
        <v>752</v>
      </c>
      <c r="CQ28" t="s">
        <v>882</v>
      </c>
      <c r="CR28" t="s">
        <v>740</v>
      </c>
      <c r="CS28">
        <v>7</v>
      </c>
      <c r="CT28">
        <v>0</v>
      </c>
      <c r="CU28">
        <v>0</v>
      </c>
      <c r="CV28">
        <v>2</v>
      </c>
      <c r="CW28">
        <v>0</v>
      </c>
      <c r="CX28">
        <f t="shared" si="0"/>
        <v>9</v>
      </c>
      <c r="CY28" t="s">
        <v>1646</v>
      </c>
      <c r="CZ28" t="s">
        <v>752</v>
      </c>
      <c r="DA28" t="s">
        <v>768</v>
      </c>
      <c r="DB28" t="s">
        <v>768</v>
      </c>
      <c r="DC28" t="s">
        <v>768</v>
      </c>
      <c r="DD28" t="s">
        <v>768</v>
      </c>
      <c r="DE28" t="s">
        <v>768</v>
      </c>
      <c r="DF28" t="s">
        <v>768</v>
      </c>
      <c r="DG28" t="s">
        <v>768</v>
      </c>
      <c r="DH28" t="s">
        <v>768</v>
      </c>
      <c r="DI28" s="8">
        <v>2221076297</v>
      </c>
      <c r="DJ28" s="8">
        <v>3981163870</v>
      </c>
      <c r="DK28" s="8">
        <v>54637472</v>
      </c>
      <c r="DL28" s="8">
        <v>159683774</v>
      </c>
      <c r="DO28" t="s">
        <v>769</v>
      </c>
      <c r="DP28" t="s">
        <v>770</v>
      </c>
      <c r="DW28" t="s">
        <v>26</v>
      </c>
      <c r="DZ28" t="s">
        <v>772</v>
      </c>
      <c r="EA28" t="s">
        <v>843</v>
      </c>
      <c r="EG28" t="s">
        <v>1647</v>
      </c>
      <c r="EH28">
        <v>6</v>
      </c>
      <c r="EI28" t="s">
        <v>1648</v>
      </c>
      <c r="EJ28" t="s">
        <v>1649</v>
      </c>
      <c r="EK28" t="s">
        <v>1650</v>
      </c>
      <c r="EL28" t="s">
        <v>1651</v>
      </c>
      <c r="EM28" t="s">
        <v>1652</v>
      </c>
      <c r="EN28" t="s">
        <v>778</v>
      </c>
      <c r="EO28" t="s">
        <v>849</v>
      </c>
      <c r="EW28" t="s">
        <v>780</v>
      </c>
      <c r="EX28">
        <v>2</v>
      </c>
      <c r="EY28" t="s">
        <v>781</v>
      </c>
      <c r="FE28" t="s">
        <v>782</v>
      </c>
      <c r="FH28" t="s">
        <v>752</v>
      </c>
      <c r="FJ28" t="s">
        <v>784</v>
      </c>
      <c r="FK28" t="s">
        <v>787</v>
      </c>
      <c r="FL28" t="s">
        <v>785</v>
      </c>
      <c r="FM28" t="s">
        <v>786</v>
      </c>
      <c r="FN28" t="s">
        <v>784</v>
      </c>
      <c r="FO28" t="s">
        <v>784</v>
      </c>
      <c r="FP28" t="s">
        <v>785</v>
      </c>
      <c r="FQ28" t="s">
        <v>786</v>
      </c>
      <c r="FR28" t="s">
        <v>785</v>
      </c>
      <c r="FS28" t="s">
        <v>784</v>
      </c>
      <c r="FT28" t="s">
        <v>785</v>
      </c>
      <c r="FU28" t="s">
        <v>788</v>
      </c>
      <c r="FV28" t="s">
        <v>788</v>
      </c>
      <c r="FW28" t="s">
        <v>788</v>
      </c>
      <c r="FX28" t="s">
        <v>785</v>
      </c>
      <c r="FY28" t="s">
        <v>785</v>
      </c>
      <c r="FZ28" t="s">
        <v>786</v>
      </c>
      <c r="GA28" t="s">
        <v>787</v>
      </c>
      <c r="GB28" t="s">
        <v>784</v>
      </c>
      <c r="GC28" t="s">
        <v>786</v>
      </c>
      <c r="GD28" t="s">
        <v>788</v>
      </c>
      <c r="GE28" t="s">
        <v>786</v>
      </c>
      <c r="GF28" t="s">
        <v>784</v>
      </c>
      <c r="GG28" t="s">
        <v>786</v>
      </c>
      <c r="GH28" t="s">
        <v>784</v>
      </c>
      <c r="GI28" t="s">
        <v>787</v>
      </c>
      <c r="GJ28" t="s">
        <v>789</v>
      </c>
      <c r="GK28" t="s">
        <v>1083</v>
      </c>
      <c r="GL28" t="s">
        <v>790</v>
      </c>
      <c r="GM28" t="s">
        <v>791</v>
      </c>
      <c r="GN28" t="s">
        <v>1653</v>
      </c>
      <c r="GO28" t="s">
        <v>1654</v>
      </c>
      <c r="GP28" t="s">
        <v>1655</v>
      </c>
      <c r="GQ28" t="s">
        <v>1656</v>
      </c>
      <c r="GR28" t="s">
        <v>778</v>
      </c>
      <c r="GS28" t="s">
        <v>779</v>
      </c>
      <c r="HA28" t="s">
        <v>967</v>
      </c>
      <c r="HB28">
        <v>3</v>
      </c>
      <c r="HH28" t="s">
        <v>853</v>
      </c>
      <c r="HI28" t="s">
        <v>782</v>
      </c>
      <c r="HL28" t="s">
        <v>752</v>
      </c>
      <c r="HN28" t="s">
        <v>1657</v>
      </c>
      <c r="HO28" t="s">
        <v>1658</v>
      </c>
      <c r="HP28" t="s">
        <v>1659</v>
      </c>
      <c r="HQ28" t="s">
        <v>1660</v>
      </c>
      <c r="HR28" t="s">
        <v>778</v>
      </c>
      <c r="HS28" t="s">
        <v>849</v>
      </c>
      <c r="IA28" t="s">
        <v>857</v>
      </c>
      <c r="IB28">
        <v>2</v>
      </c>
      <c r="ID28" t="s">
        <v>797</v>
      </c>
      <c r="IE28" t="s">
        <v>858</v>
      </c>
      <c r="IL28" t="s">
        <v>752</v>
      </c>
      <c r="IN28" t="s">
        <v>1661</v>
      </c>
      <c r="IO28" t="s">
        <v>1662</v>
      </c>
      <c r="IP28" t="s">
        <v>1663</v>
      </c>
      <c r="IQ28">
        <v>3108371172</v>
      </c>
      <c r="IR28">
        <f t="shared" si="2"/>
        <v>6</v>
      </c>
      <c r="IS28" t="s">
        <v>911</v>
      </c>
      <c r="IT28" s="9">
        <f t="shared" si="3"/>
        <v>33</v>
      </c>
      <c r="IU28" s="9">
        <v>1984</v>
      </c>
      <c r="IV28" t="s">
        <v>1664</v>
      </c>
      <c r="IW28" t="s">
        <v>1136</v>
      </c>
    </row>
    <row r="29" spans="1:260">
      <c r="A29">
        <v>84</v>
      </c>
      <c r="B29" t="s">
        <v>1665</v>
      </c>
      <c r="C29" t="s">
        <v>1666</v>
      </c>
      <c r="D29" t="s">
        <v>737</v>
      </c>
      <c r="E29" t="s">
        <v>738</v>
      </c>
      <c r="I29" t="s">
        <v>739</v>
      </c>
      <c r="J29" t="s">
        <v>740</v>
      </c>
      <c r="K29" t="s">
        <v>1667</v>
      </c>
      <c r="L29">
        <v>900519811</v>
      </c>
      <c r="M29">
        <v>2012</v>
      </c>
      <c r="N29" t="s">
        <v>1668</v>
      </c>
      <c r="O29">
        <v>3738360</v>
      </c>
      <c r="P29" t="s">
        <v>1669</v>
      </c>
      <c r="Q29" t="s">
        <v>744</v>
      </c>
      <c r="S29" t="s">
        <v>1670</v>
      </c>
      <c r="T29" t="s">
        <v>1671</v>
      </c>
      <c r="U29" t="s">
        <v>1672</v>
      </c>
      <c r="V29" t="s">
        <v>1673</v>
      </c>
      <c r="W29" t="s">
        <v>909</v>
      </c>
      <c r="Z29" t="s">
        <v>1674</v>
      </c>
      <c r="AL29" t="str">
        <f>Z29</f>
        <v>Comercio al por mayor de productos diversos</v>
      </c>
      <c r="AM29" t="s">
        <v>751</v>
      </c>
      <c r="AN29" t="s">
        <v>752</v>
      </c>
      <c r="AO29" t="s">
        <v>753</v>
      </c>
      <c r="AQ29" t="s">
        <v>1480</v>
      </c>
      <c r="AR29" t="s">
        <v>911</v>
      </c>
      <c r="AS29" t="s">
        <v>1675</v>
      </c>
      <c r="AT29" t="s">
        <v>1676</v>
      </c>
      <c r="AV29" t="s">
        <v>1677</v>
      </c>
      <c r="BD29" t="s">
        <v>1678</v>
      </c>
      <c r="BE29" t="s">
        <v>1679</v>
      </c>
      <c r="BF29" t="s">
        <v>1680</v>
      </c>
      <c r="BG29" t="s">
        <v>1681</v>
      </c>
      <c r="BH29" t="s">
        <v>1682</v>
      </c>
      <c r="BI29" t="s">
        <v>1683</v>
      </c>
      <c r="BJ29" t="s">
        <v>752</v>
      </c>
      <c r="BL29" t="s">
        <v>831</v>
      </c>
      <c r="BN29" t="s">
        <v>761</v>
      </c>
      <c r="BO29" t="str">
        <f t="shared" si="1"/>
        <v>Producto físico  Servicio</v>
      </c>
      <c r="BP29" t="s">
        <v>1684</v>
      </c>
      <c r="BQ29" t="s">
        <v>833</v>
      </c>
      <c r="BR29" t="s">
        <v>834</v>
      </c>
      <c r="BU29">
        <v>1</v>
      </c>
      <c r="BV29" t="s">
        <v>1685</v>
      </c>
      <c r="BY29" t="s">
        <v>763</v>
      </c>
      <c r="BZ29" t="s">
        <v>764</v>
      </c>
      <c r="CC29">
        <v>3</v>
      </c>
      <c r="CD29">
        <v>20</v>
      </c>
      <c r="CE29" s="8">
        <v>360000000</v>
      </c>
      <c r="CF29" s="8">
        <v>516000000</v>
      </c>
      <c r="CG29" s="8">
        <v>530000000</v>
      </c>
      <c r="CH29">
        <v>154000000</v>
      </c>
      <c r="CI29" s="8">
        <v>18000000</v>
      </c>
      <c r="CJ29" s="8">
        <v>30000000</v>
      </c>
      <c r="CK29" s="8">
        <v>20000000</v>
      </c>
      <c r="CN29" t="s">
        <v>1183</v>
      </c>
      <c r="CO29" t="s">
        <v>752</v>
      </c>
      <c r="CQ29" t="s">
        <v>839</v>
      </c>
      <c r="CR29" t="s">
        <v>740</v>
      </c>
      <c r="CS29">
        <v>8</v>
      </c>
      <c r="CT29">
        <v>4</v>
      </c>
      <c r="CU29">
        <v>2</v>
      </c>
      <c r="CV29">
        <v>0</v>
      </c>
      <c r="CW29">
        <v>0</v>
      </c>
      <c r="CX29">
        <f t="shared" si="0"/>
        <v>14</v>
      </c>
      <c r="CY29" t="s">
        <v>1213</v>
      </c>
      <c r="CZ29" t="s">
        <v>752</v>
      </c>
      <c r="DA29" t="s">
        <v>768</v>
      </c>
      <c r="DB29" t="s">
        <v>768</v>
      </c>
      <c r="DC29" t="s">
        <v>768</v>
      </c>
      <c r="DD29" t="s">
        <v>768</v>
      </c>
      <c r="DE29" t="s">
        <v>768</v>
      </c>
      <c r="DF29" t="s">
        <v>768</v>
      </c>
      <c r="DG29" t="s">
        <v>768</v>
      </c>
      <c r="DH29" t="s">
        <v>768</v>
      </c>
      <c r="DI29" s="8">
        <v>720000000</v>
      </c>
      <c r="DJ29" s="8">
        <v>1000000000</v>
      </c>
      <c r="DK29" s="8">
        <v>50000000</v>
      </c>
      <c r="DL29" s="8">
        <v>100000000</v>
      </c>
      <c r="DO29" t="s">
        <v>769</v>
      </c>
      <c r="DU29" t="s">
        <v>19</v>
      </c>
      <c r="DW29" t="s">
        <v>26</v>
      </c>
      <c r="DY29" t="s">
        <v>771</v>
      </c>
      <c r="EG29" t="s">
        <v>1686</v>
      </c>
      <c r="EH29">
        <v>3</v>
      </c>
      <c r="EI29" t="s">
        <v>1687</v>
      </c>
      <c r="EJ29" t="s">
        <v>1688</v>
      </c>
      <c r="EK29" t="s">
        <v>1689</v>
      </c>
      <c r="EL29" t="s">
        <v>1668</v>
      </c>
      <c r="EM29" t="s">
        <v>1690</v>
      </c>
      <c r="EN29" t="s">
        <v>778</v>
      </c>
      <c r="EO29" t="s">
        <v>849</v>
      </c>
      <c r="EW29" t="s">
        <v>796</v>
      </c>
      <c r="EX29">
        <v>25</v>
      </c>
      <c r="FC29" t="s">
        <v>798</v>
      </c>
      <c r="FE29" t="s">
        <v>782</v>
      </c>
      <c r="FH29" t="s">
        <v>799</v>
      </c>
      <c r="FI29">
        <v>4</v>
      </c>
      <c r="FJ29" t="s">
        <v>785</v>
      </c>
      <c r="FK29" t="s">
        <v>784</v>
      </c>
      <c r="FL29" t="s">
        <v>785</v>
      </c>
      <c r="FM29" t="s">
        <v>784</v>
      </c>
      <c r="FN29" t="s">
        <v>787</v>
      </c>
      <c r="FO29" t="s">
        <v>787</v>
      </c>
      <c r="FP29" t="s">
        <v>784</v>
      </c>
      <c r="FQ29" t="s">
        <v>787</v>
      </c>
      <c r="FR29" t="s">
        <v>785</v>
      </c>
      <c r="FS29" t="s">
        <v>786</v>
      </c>
      <c r="FT29" t="s">
        <v>784</v>
      </c>
      <c r="FU29" t="s">
        <v>786</v>
      </c>
      <c r="FV29" t="s">
        <v>784</v>
      </c>
      <c r="FW29" t="s">
        <v>788</v>
      </c>
      <c r="FX29" t="s">
        <v>787</v>
      </c>
      <c r="FY29" t="s">
        <v>786</v>
      </c>
      <c r="FZ29" t="s">
        <v>787</v>
      </c>
      <c r="GA29" t="s">
        <v>786</v>
      </c>
      <c r="GB29" t="s">
        <v>784</v>
      </c>
      <c r="GC29" t="s">
        <v>784</v>
      </c>
      <c r="GD29" t="s">
        <v>786</v>
      </c>
      <c r="GE29" t="s">
        <v>784</v>
      </c>
      <c r="GF29" t="s">
        <v>784</v>
      </c>
      <c r="GG29" t="s">
        <v>784</v>
      </c>
      <c r="GH29" t="s">
        <v>786</v>
      </c>
      <c r="GI29" t="s">
        <v>784</v>
      </c>
      <c r="GJ29" t="s">
        <v>789</v>
      </c>
      <c r="GK29" t="s">
        <v>789</v>
      </c>
      <c r="GL29" t="s">
        <v>790</v>
      </c>
      <c r="GM29" t="s">
        <v>791</v>
      </c>
      <c r="GN29" t="s">
        <v>1691</v>
      </c>
      <c r="GO29" t="s">
        <v>1692</v>
      </c>
      <c r="GP29" t="s">
        <v>1693</v>
      </c>
      <c r="GQ29" t="s">
        <v>1694</v>
      </c>
      <c r="GR29" t="s">
        <v>804</v>
      </c>
      <c r="GS29" t="s">
        <v>849</v>
      </c>
      <c r="HA29" t="s">
        <v>780</v>
      </c>
      <c r="HB29">
        <v>15</v>
      </c>
      <c r="HD29" t="s">
        <v>797</v>
      </c>
      <c r="HE29" t="s">
        <v>858</v>
      </c>
      <c r="HL29" t="s">
        <v>752</v>
      </c>
      <c r="HN29" t="s">
        <v>1695</v>
      </c>
      <c r="HO29" t="s">
        <v>1696</v>
      </c>
      <c r="HP29" t="s">
        <v>1697</v>
      </c>
      <c r="HQ29" t="s">
        <v>1698</v>
      </c>
      <c r="HR29" t="s">
        <v>804</v>
      </c>
      <c r="HS29" t="s">
        <v>779</v>
      </c>
      <c r="IA29" t="s">
        <v>806</v>
      </c>
      <c r="IB29">
        <v>7</v>
      </c>
      <c r="IE29" t="s">
        <v>858</v>
      </c>
      <c r="IH29" t="s">
        <v>853</v>
      </c>
      <c r="IL29" t="s">
        <v>752</v>
      </c>
      <c r="IR29">
        <f t="shared" si="2"/>
        <v>5</v>
      </c>
      <c r="IS29" s="9" t="s">
        <v>1699</v>
      </c>
      <c r="IT29" s="9">
        <f t="shared" si="3"/>
        <v>40</v>
      </c>
      <c r="IU29" s="9">
        <v>1977</v>
      </c>
      <c r="IV29" t="s">
        <v>1668</v>
      </c>
      <c r="IW29" t="s">
        <v>1136</v>
      </c>
      <c r="IY29" t="s">
        <v>813</v>
      </c>
    </row>
    <row r="30" spans="1:260">
      <c r="A30">
        <v>89</v>
      </c>
      <c r="B30" t="s">
        <v>1700</v>
      </c>
      <c r="C30" t="s">
        <v>1701</v>
      </c>
      <c r="D30" t="s">
        <v>737</v>
      </c>
      <c r="E30" t="s">
        <v>738</v>
      </c>
      <c r="F30" t="s">
        <v>744</v>
      </c>
      <c r="G30">
        <v>29</v>
      </c>
      <c r="I30" t="s">
        <v>739</v>
      </c>
      <c r="J30" t="s">
        <v>740</v>
      </c>
      <c r="K30" t="s">
        <v>1702</v>
      </c>
      <c r="L30">
        <v>900515537</v>
      </c>
      <c r="M30">
        <v>2012</v>
      </c>
      <c r="N30" t="s">
        <v>1703</v>
      </c>
      <c r="O30">
        <v>3218504435</v>
      </c>
      <c r="P30" t="s">
        <v>1704</v>
      </c>
      <c r="Q30" t="s">
        <v>744</v>
      </c>
      <c r="T30" t="s">
        <v>1705</v>
      </c>
      <c r="V30" t="s">
        <v>1706</v>
      </c>
      <c r="W30" t="s">
        <v>909</v>
      </c>
      <c r="Z30" t="s">
        <v>983</v>
      </c>
      <c r="AA30" t="s">
        <v>1707</v>
      </c>
      <c r="AL30" t="str">
        <f>CONCATENATE(Z30," ",AA30)</f>
        <v>Otra actividad - ¿Cuál? fabricación de formas básicas de cauchos y otros productos de caucho</v>
      </c>
      <c r="AM30" t="s">
        <v>751</v>
      </c>
      <c r="AN30" t="s">
        <v>740</v>
      </c>
      <c r="AO30" t="s">
        <v>1298</v>
      </c>
      <c r="BA30" t="s">
        <v>754</v>
      </c>
      <c r="BD30" t="s">
        <v>1708</v>
      </c>
      <c r="BE30" t="s">
        <v>1709</v>
      </c>
      <c r="BF30" t="s">
        <v>1710</v>
      </c>
      <c r="BG30" t="s">
        <v>1711</v>
      </c>
      <c r="BH30" t="s">
        <v>1712</v>
      </c>
      <c r="BI30" t="s">
        <v>1713</v>
      </c>
      <c r="BJ30" t="s">
        <v>752</v>
      </c>
      <c r="BL30" t="s">
        <v>831</v>
      </c>
      <c r="BN30" t="s">
        <v>761</v>
      </c>
      <c r="BO30" t="str">
        <f t="shared" si="1"/>
        <v>Producto físico  Servicio</v>
      </c>
      <c r="BP30" t="s">
        <v>1714</v>
      </c>
      <c r="BR30" t="s">
        <v>834</v>
      </c>
      <c r="BU30">
        <v>2</v>
      </c>
      <c r="BZ30" t="s">
        <v>764</v>
      </c>
      <c r="CD30">
        <v>95</v>
      </c>
      <c r="CE30" s="8">
        <v>119221551</v>
      </c>
      <c r="CF30" s="8">
        <v>115938307</v>
      </c>
      <c r="CG30" s="8">
        <v>132352560</v>
      </c>
      <c r="CH30" s="3">
        <v>30236392</v>
      </c>
      <c r="CI30" s="8">
        <v>6093014</v>
      </c>
      <c r="CJ30" s="8">
        <v>2432406</v>
      </c>
      <c r="CK30" s="8">
        <v>9601701</v>
      </c>
      <c r="CN30" t="s">
        <v>1715</v>
      </c>
      <c r="CO30" t="s">
        <v>752</v>
      </c>
      <c r="CQ30" t="s">
        <v>1212</v>
      </c>
      <c r="CR30" t="s">
        <v>740</v>
      </c>
      <c r="CS30">
        <v>5</v>
      </c>
      <c r="CT30">
        <v>2</v>
      </c>
      <c r="CU30">
        <v>2</v>
      </c>
      <c r="CV30">
        <v>0</v>
      </c>
      <c r="CW30">
        <v>0</v>
      </c>
      <c r="CX30">
        <f t="shared" si="0"/>
        <v>9</v>
      </c>
      <c r="CY30" t="s">
        <v>1716</v>
      </c>
      <c r="CZ30" t="s">
        <v>752</v>
      </c>
      <c r="DA30" t="s">
        <v>768</v>
      </c>
      <c r="DB30" t="s">
        <v>768</v>
      </c>
      <c r="DC30" t="s">
        <v>768</v>
      </c>
      <c r="DD30" t="s">
        <v>768</v>
      </c>
      <c r="DE30" t="s">
        <v>768</v>
      </c>
      <c r="DF30" t="s">
        <v>768</v>
      </c>
      <c r="DG30" t="s">
        <v>768</v>
      </c>
      <c r="DH30" t="s">
        <v>768</v>
      </c>
      <c r="DI30" s="8">
        <v>200000000</v>
      </c>
      <c r="DJ30" s="8">
        <v>250000000000</v>
      </c>
      <c r="DK30" s="8">
        <v>9000000</v>
      </c>
      <c r="DL30" s="8">
        <v>16000000</v>
      </c>
      <c r="DN30" t="s">
        <v>888</v>
      </c>
      <c r="DT30" t="s">
        <v>32</v>
      </c>
      <c r="DW30" t="s">
        <v>26</v>
      </c>
      <c r="DZ30" t="s">
        <v>772</v>
      </c>
      <c r="EG30" t="s">
        <v>1717</v>
      </c>
      <c r="EH30">
        <v>3</v>
      </c>
      <c r="EI30" t="s">
        <v>1718</v>
      </c>
      <c r="EJ30" t="s">
        <v>1719</v>
      </c>
      <c r="EK30" t="s">
        <v>1720</v>
      </c>
      <c r="EL30" t="s">
        <v>1721</v>
      </c>
      <c r="EM30" t="s">
        <v>1722</v>
      </c>
      <c r="EN30" t="s">
        <v>778</v>
      </c>
      <c r="EO30" t="s">
        <v>1092</v>
      </c>
      <c r="EW30" t="s">
        <v>857</v>
      </c>
      <c r="EX30">
        <v>6</v>
      </c>
      <c r="EY30" t="s">
        <v>781</v>
      </c>
      <c r="FA30" t="s">
        <v>858</v>
      </c>
      <c r="FH30" t="s">
        <v>752</v>
      </c>
      <c r="FJ30" t="s">
        <v>784</v>
      </c>
      <c r="FK30" t="s">
        <v>787</v>
      </c>
      <c r="FL30" t="s">
        <v>784</v>
      </c>
      <c r="FM30" t="s">
        <v>787</v>
      </c>
      <c r="FN30" t="s">
        <v>787</v>
      </c>
      <c r="FO30" t="s">
        <v>786</v>
      </c>
      <c r="FP30" t="s">
        <v>786</v>
      </c>
      <c r="FQ30" t="s">
        <v>786</v>
      </c>
      <c r="FR30" t="s">
        <v>784</v>
      </c>
      <c r="FS30" t="s">
        <v>786</v>
      </c>
      <c r="FT30" t="s">
        <v>784</v>
      </c>
      <c r="FU30" t="s">
        <v>787</v>
      </c>
      <c r="FV30" t="s">
        <v>787</v>
      </c>
      <c r="FW30" t="s">
        <v>787</v>
      </c>
      <c r="FX30" t="s">
        <v>787</v>
      </c>
      <c r="FY30" t="s">
        <v>784</v>
      </c>
      <c r="FZ30" t="s">
        <v>787</v>
      </c>
      <c r="GA30" t="s">
        <v>786</v>
      </c>
      <c r="GB30" t="s">
        <v>784</v>
      </c>
      <c r="GC30" t="s">
        <v>784</v>
      </c>
      <c r="GD30" t="s">
        <v>787</v>
      </c>
      <c r="GE30" t="s">
        <v>784</v>
      </c>
      <c r="GF30" t="s">
        <v>786</v>
      </c>
      <c r="GG30" t="s">
        <v>786</v>
      </c>
      <c r="GH30" t="s">
        <v>787</v>
      </c>
      <c r="GI30" t="s">
        <v>787</v>
      </c>
      <c r="GJ30" t="s">
        <v>789</v>
      </c>
      <c r="GK30" t="s">
        <v>789</v>
      </c>
      <c r="GL30" t="s">
        <v>790</v>
      </c>
      <c r="GM30" t="s">
        <v>791</v>
      </c>
      <c r="GN30" t="s">
        <v>1723</v>
      </c>
      <c r="GO30" t="s">
        <v>1720</v>
      </c>
      <c r="GP30" t="s">
        <v>1724</v>
      </c>
      <c r="GQ30" t="s">
        <v>1725</v>
      </c>
      <c r="GR30" t="s">
        <v>804</v>
      </c>
      <c r="GS30" t="s">
        <v>779</v>
      </c>
      <c r="HA30" t="s">
        <v>796</v>
      </c>
      <c r="HB30">
        <v>4</v>
      </c>
      <c r="HF30" t="s">
        <v>901</v>
      </c>
      <c r="HG30" t="s">
        <v>798</v>
      </c>
      <c r="HL30" t="s">
        <v>752</v>
      </c>
      <c r="HN30" t="s">
        <v>1726</v>
      </c>
      <c r="HO30" t="s">
        <v>1727</v>
      </c>
      <c r="HP30" t="s">
        <v>1728</v>
      </c>
      <c r="HQ30" t="s">
        <v>1729</v>
      </c>
      <c r="HR30" t="s">
        <v>778</v>
      </c>
      <c r="HS30" t="s">
        <v>1730</v>
      </c>
      <c r="IA30" t="s">
        <v>780</v>
      </c>
      <c r="IB30">
        <v>10</v>
      </c>
      <c r="IH30" t="s">
        <v>853</v>
      </c>
      <c r="IL30" t="s">
        <v>752</v>
      </c>
      <c r="IR30">
        <f t="shared" si="2"/>
        <v>5</v>
      </c>
      <c r="IS30" s="9" t="s">
        <v>811</v>
      </c>
      <c r="IT30" s="9">
        <f t="shared" si="3"/>
        <v>33</v>
      </c>
      <c r="IU30" s="9">
        <v>1984</v>
      </c>
      <c r="IV30" t="s">
        <v>1703</v>
      </c>
      <c r="IW30" t="s">
        <v>1054</v>
      </c>
      <c r="IY30" t="s">
        <v>813</v>
      </c>
      <c r="IZ30">
        <v>1</v>
      </c>
    </row>
    <row r="31" spans="1:260">
      <c r="A31">
        <v>98</v>
      </c>
      <c r="B31" t="s">
        <v>1731</v>
      </c>
      <c r="C31" t="s">
        <v>1732</v>
      </c>
      <c r="D31" t="s">
        <v>737</v>
      </c>
      <c r="E31" t="s">
        <v>738</v>
      </c>
      <c r="I31" t="s">
        <v>739</v>
      </c>
      <c r="J31" t="s">
        <v>740</v>
      </c>
      <c r="K31" t="s">
        <v>1733</v>
      </c>
      <c r="L31">
        <v>36951731</v>
      </c>
      <c r="M31">
        <v>2013</v>
      </c>
      <c r="N31" t="s">
        <v>1734</v>
      </c>
      <c r="O31">
        <v>3007246565</v>
      </c>
      <c r="P31" t="s">
        <v>1735</v>
      </c>
      <c r="Q31" t="s">
        <v>744</v>
      </c>
      <c r="S31" t="s">
        <v>1736</v>
      </c>
      <c r="U31" t="s">
        <v>1737</v>
      </c>
      <c r="V31" t="s">
        <v>1738</v>
      </c>
      <c r="W31" t="s">
        <v>909</v>
      </c>
      <c r="Z31" t="s">
        <v>1235</v>
      </c>
      <c r="AL31" t="str">
        <f>Z31</f>
        <v>Restaurantes autoservicio</v>
      </c>
      <c r="AM31" t="s">
        <v>751</v>
      </c>
      <c r="AN31" t="s">
        <v>752</v>
      </c>
      <c r="AO31" t="s">
        <v>1298</v>
      </c>
      <c r="BA31" t="s">
        <v>754</v>
      </c>
      <c r="BD31" t="s">
        <v>1739</v>
      </c>
      <c r="BE31" t="s">
        <v>1740</v>
      </c>
      <c r="BF31" t="s">
        <v>1741</v>
      </c>
      <c r="BG31" t="s">
        <v>1742</v>
      </c>
      <c r="BH31" t="s">
        <v>1743</v>
      </c>
      <c r="BI31" t="s">
        <v>1744</v>
      </c>
      <c r="BJ31" t="s">
        <v>752</v>
      </c>
      <c r="BL31" t="s">
        <v>831</v>
      </c>
      <c r="BO31" t="str">
        <f t="shared" si="1"/>
        <v xml:space="preserve">Producto físico  </v>
      </c>
      <c r="BP31" t="s">
        <v>1745</v>
      </c>
      <c r="BQ31" t="s">
        <v>833</v>
      </c>
      <c r="BV31" t="s">
        <v>1746</v>
      </c>
      <c r="CE31" s="8">
        <v>45000000</v>
      </c>
      <c r="CF31" s="10">
        <v>42</v>
      </c>
      <c r="CG31" s="10">
        <v>39</v>
      </c>
      <c r="CH31" s="3">
        <v>7000000</v>
      </c>
      <c r="CI31" s="8">
        <v>3500000</v>
      </c>
      <c r="CJ31" s="8">
        <v>3000000</v>
      </c>
      <c r="CK31" s="10">
        <v>300</v>
      </c>
      <c r="CN31" t="s">
        <v>1747</v>
      </c>
      <c r="CO31" t="s">
        <v>752</v>
      </c>
      <c r="CQ31" t="s">
        <v>1212</v>
      </c>
      <c r="CR31" t="s">
        <v>752</v>
      </c>
      <c r="CT31">
        <v>0</v>
      </c>
      <c r="CU31">
        <v>3</v>
      </c>
      <c r="CV31">
        <v>0</v>
      </c>
      <c r="CW31">
        <v>0</v>
      </c>
      <c r="CX31">
        <f t="shared" si="0"/>
        <v>3</v>
      </c>
      <c r="CY31" t="s">
        <v>1748</v>
      </c>
      <c r="CZ31" t="s">
        <v>752</v>
      </c>
      <c r="DA31" t="s">
        <v>768</v>
      </c>
      <c r="DB31" t="s">
        <v>768</v>
      </c>
      <c r="DC31" t="s">
        <v>768</v>
      </c>
      <c r="DD31" t="s">
        <v>768</v>
      </c>
      <c r="DE31" t="s">
        <v>768</v>
      </c>
      <c r="DF31" t="s">
        <v>768</v>
      </c>
      <c r="DG31" t="s">
        <v>768</v>
      </c>
      <c r="DH31" t="s">
        <v>768</v>
      </c>
      <c r="DI31" s="8">
        <v>80000000</v>
      </c>
      <c r="DJ31" s="8">
        <v>16000000</v>
      </c>
      <c r="DK31" s="8">
        <v>40000000</v>
      </c>
      <c r="DL31" s="8">
        <v>8000000</v>
      </c>
      <c r="DM31" t="s">
        <v>887</v>
      </c>
      <c r="DW31" t="s">
        <v>26</v>
      </c>
      <c r="DY31" t="s">
        <v>771</v>
      </c>
      <c r="EA31" t="s">
        <v>843</v>
      </c>
      <c r="EG31" t="s">
        <v>1749</v>
      </c>
      <c r="EH31">
        <v>1</v>
      </c>
      <c r="EI31" t="s">
        <v>1750</v>
      </c>
      <c r="EJ31" t="s">
        <v>1695</v>
      </c>
      <c r="EK31" t="s">
        <v>1751</v>
      </c>
      <c r="EL31" t="s">
        <v>1734</v>
      </c>
      <c r="EM31" t="s">
        <v>1752</v>
      </c>
      <c r="EN31" t="s">
        <v>804</v>
      </c>
      <c r="EO31" t="s">
        <v>849</v>
      </c>
      <c r="EW31" t="s">
        <v>780</v>
      </c>
      <c r="EX31">
        <v>10</v>
      </c>
      <c r="FC31" t="s">
        <v>798</v>
      </c>
      <c r="FD31" t="s">
        <v>853</v>
      </c>
      <c r="FH31" t="s">
        <v>752</v>
      </c>
      <c r="FJ31" t="s">
        <v>784</v>
      </c>
      <c r="FK31" t="s">
        <v>786</v>
      </c>
      <c r="FL31" t="s">
        <v>784</v>
      </c>
      <c r="FM31" t="s">
        <v>788</v>
      </c>
      <c r="FN31" t="s">
        <v>785</v>
      </c>
      <c r="FO31" t="s">
        <v>784</v>
      </c>
      <c r="FP31" t="s">
        <v>787</v>
      </c>
      <c r="FQ31" t="s">
        <v>786</v>
      </c>
      <c r="FR31" t="s">
        <v>784</v>
      </c>
      <c r="FS31" t="s">
        <v>785</v>
      </c>
      <c r="FT31" t="s">
        <v>785</v>
      </c>
      <c r="FU31" t="s">
        <v>787</v>
      </c>
      <c r="FV31" t="s">
        <v>786</v>
      </c>
      <c r="FW31" t="s">
        <v>786</v>
      </c>
      <c r="FX31" t="s">
        <v>784</v>
      </c>
      <c r="FY31" t="s">
        <v>787</v>
      </c>
      <c r="FZ31" t="s">
        <v>788</v>
      </c>
      <c r="GA31" t="s">
        <v>788</v>
      </c>
      <c r="GB31" t="s">
        <v>784</v>
      </c>
      <c r="GC31" t="s">
        <v>786</v>
      </c>
      <c r="GD31" t="s">
        <v>786</v>
      </c>
      <c r="GE31" t="s">
        <v>784</v>
      </c>
      <c r="GF31" t="s">
        <v>784</v>
      </c>
      <c r="GG31" t="s">
        <v>784</v>
      </c>
      <c r="GH31" t="s">
        <v>786</v>
      </c>
      <c r="GI31" t="s">
        <v>786</v>
      </c>
      <c r="GJ31" t="s">
        <v>789</v>
      </c>
      <c r="GK31" t="s">
        <v>789</v>
      </c>
      <c r="GL31" t="s">
        <v>790</v>
      </c>
      <c r="GM31" t="s">
        <v>791</v>
      </c>
      <c r="IO31" t="s">
        <v>1753</v>
      </c>
      <c r="IP31" t="s">
        <v>1753</v>
      </c>
      <c r="IR31">
        <f t="shared" si="2"/>
        <v>4</v>
      </c>
      <c r="IS31" s="9" t="s">
        <v>811</v>
      </c>
      <c r="IT31" s="9">
        <f t="shared" si="3"/>
        <v>37</v>
      </c>
      <c r="IU31" s="9">
        <v>1980</v>
      </c>
      <c r="IV31" t="s">
        <v>1734</v>
      </c>
      <c r="IW31" t="s">
        <v>1288</v>
      </c>
      <c r="IY31" t="s">
        <v>813</v>
      </c>
      <c r="IZ31">
        <v>1</v>
      </c>
    </row>
    <row r="32" spans="1:260">
      <c r="A32">
        <v>101</v>
      </c>
      <c r="B32" t="s">
        <v>1754</v>
      </c>
      <c r="C32" t="s">
        <v>1755</v>
      </c>
      <c r="D32" t="s">
        <v>737</v>
      </c>
      <c r="E32" t="s">
        <v>738</v>
      </c>
      <c r="I32" t="s">
        <v>739</v>
      </c>
      <c r="J32" t="s">
        <v>740</v>
      </c>
      <c r="K32" t="s">
        <v>351</v>
      </c>
      <c r="L32">
        <v>900857553</v>
      </c>
      <c r="M32">
        <v>2015</v>
      </c>
      <c r="N32" t="s">
        <v>1756</v>
      </c>
      <c r="O32">
        <v>3003777178</v>
      </c>
      <c r="P32" t="s">
        <v>1757</v>
      </c>
      <c r="Q32" t="s">
        <v>744</v>
      </c>
      <c r="S32" t="s">
        <v>1758</v>
      </c>
      <c r="T32" t="s">
        <v>1759</v>
      </c>
      <c r="U32" t="s">
        <v>1760</v>
      </c>
      <c r="V32" t="s">
        <v>1761</v>
      </c>
      <c r="W32" t="s">
        <v>909</v>
      </c>
      <c r="Z32" t="s">
        <v>983</v>
      </c>
      <c r="AA32" t="s">
        <v>1762</v>
      </c>
      <c r="AL32" t="str">
        <f>CONCATENATE(Z32," ",AA32)</f>
        <v>Otra actividad - ¿Cuál? COMERCIO AL POR MENOR DE PRENDAS DE VESTIR Y SUS ACCESORIOS (INCLUYE ARTICULOS DE PIEL) EN ESTABLECIMIENTOS ESPECIALIZADOS</v>
      </c>
      <c r="AM32" t="s">
        <v>751</v>
      </c>
      <c r="AN32" t="s">
        <v>740</v>
      </c>
      <c r="AO32" t="s">
        <v>753</v>
      </c>
      <c r="BA32" t="s">
        <v>754</v>
      </c>
      <c r="BD32" t="s">
        <v>1763</v>
      </c>
      <c r="BE32" t="s">
        <v>1764</v>
      </c>
      <c r="BF32" t="s">
        <v>1765</v>
      </c>
      <c r="BG32" t="s">
        <v>1766</v>
      </c>
      <c r="BH32" t="s">
        <v>1767</v>
      </c>
      <c r="BI32" t="s">
        <v>1768</v>
      </c>
      <c r="BJ32" t="s">
        <v>752</v>
      </c>
      <c r="BL32" t="s">
        <v>831</v>
      </c>
      <c r="BO32" t="str">
        <f t="shared" si="1"/>
        <v xml:space="preserve">Producto físico  </v>
      </c>
      <c r="BP32" t="s">
        <v>1769</v>
      </c>
      <c r="BQ32" t="s">
        <v>833</v>
      </c>
      <c r="BV32" t="s">
        <v>1770</v>
      </c>
      <c r="CE32" s="8">
        <v>231194255</v>
      </c>
      <c r="CF32" s="8">
        <v>446482056</v>
      </c>
      <c r="CG32" s="8">
        <v>583555733</v>
      </c>
      <c r="CH32">
        <v>106958445</v>
      </c>
      <c r="CI32" s="8">
        <v>-9323392</v>
      </c>
      <c r="CJ32" s="8">
        <v>8444191</v>
      </c>
      <c r="CK32" s="8">
        <v>11502438</v>
      </c>
      <c r="CN32" t="s">
        <v>1771</v>
      </c>
      <c r="CO32" t="s">
        <v>752</v>
      </c>
      <c r="CQ32" t="s">
        <v>839</v>
      </c>
      <c r="CR32" t="s">
        <v>752</v>
      </c>
      <c r="CS32">
        <v>5</v>
      </c>
      <c r="CT32">
        <v>1</v>
      </c>
      <c r="CU32">
        <v>2</v>
      </c>
      <c r="CV32">
        <v>0</v>
      </c>
      <c r="CW32">
        <v>0</v>
      </c>
      <c r="CX32">
        <f t="shared" si="0"/>
        <v>8</v>
      </c>
      <c r="CY32" t="s">
        <v>1182</v>
      </c>
      <c r="CZ32" t="s">
        <v>752</v>
      </c>
      <c r="DA32" t="s">
        <v>768</v>
      </c>
      <c r="DB32" t="s">
        <v>768</v>
      </c>
      <c r="DC32" t="s">
        <v>768</v>
      </c>
      <c r="DD32" t="s">
        <v>768</v>
      </c>
      <c r="DE32" t="s">
        <v>768</v>
      </c>
      <c r="DF32" t="s">
        <v>768</v>
      </c>
      <c r="DG32" t="s">
        <v>768</v>
      </c>
      <c r="DH32" t="s">
        <v>768</v>
      </c>
      <c r="DI32" s="8">
        <v>614000000</v>
      </c>
      <c r="DJ32" s="8">
        <v>1100000000</v>
      </c>
      <c r="DK32" s="8">
        <v>70000000</v>
      </c>
      <c r="DL32" s="8">
        <v>110000000</v>
      </c>
      <c r="DO32" t="s">
        <v>769</v>
      </c>
      <c r="DY32" t="s">
        <v>771</v>
      </c>
      <c r="DZ32" t="s">
        <v>772</v>
      </c>
      <c r="EA32" t="s">
        <v>843</v>
      </c>
      <c r="EG32" t="s">
        <v>1772</v>
      </c>
      <c r="EH32">
        <v>2</v>
      </c>
      <c r="EI32" t="s">
        <v>1773</v>
      </c>
      <c r="EJ32" t="s">
        <v>1774</v>
      </c>
      <c r="EK32" t="s">
        <v>1775</v>
      </c>
      <c r="EL32" t="s">
        <v>1756</v>
      </c>
      <c r="EM32" t="s">
        <v>1776</v>
      </c>
      <c r="EN32" t="s">
        <v>804</v>
      </c>
      <c r="EO32" t="s">
        <v>849</v>
      </c>
      <c r="EW32" t="s">
        <v>780</v>
      </c>
      <c r="EX32">
        <v>3</v>
      </c>
      <c r="EY32" t="s">
        <v>781</v>
      </c>
      <c r="EZ32" t="s">
        <v>797</v>
      </c>
      <c r="FH32" s="9" t="s">
        <v>783</v>
      </c>
      <c r="FI32">
        <v>1</v>
      </c>
      <c r="FJ32" t="s">
        <v>785</v>
      </c>
      <c r="FK32" t="s">
        <v>785</v>
      </c>
      <c r="FL32" t="s">
        <v>785</v>
      </c>
      <c r="FM32" t="s">
        <v>786</v>
      </c>
      <c r="FN32" t="s">
        <v>784</v>
      </c>
      <c r="FO32" t="s">
        <v>788</v>
      </c>
      <c r="FP32" t="s">
        <v>786</v>
      </c>
      <c r="FQ32" t="s">
        <v>784</v>
      </c>
      <c r="FR32" t="s">
        <v>785</v>
      </c>
      <c r="FS32" t="s">
        <v>788</v>
      </c>
      <c r="FT32" t="s">
        <v>785</v>
      </c>
      <c r="FU32" t="s">
        <v>786</v>
      </c>
      <c r="FV32" t="s">
        <v>786</v>
      </c>
      <c r="FW32" t="s">
        <v>788</v>
      </c>
      <c r="FX32" t="s">
        <v>784</v>
      </c>
      <c r="FY32" t="s">
        <v>784</v>
      </c>
      <c r="FZ32" t="s">
        <v>786</v>
      </c>
      <c r="GA32" t="s">
        <v>788</v>
      </c>
      <c r="GB32" t="s">
        <v>784</v>
      </c>
      <c r="GC32" t="s">
        <v>784</v>
      </c>
      <c r="GD32" t="s">
        <v>786</v>
      </c>
      <c r="GE32" t="s">
        <v>784</v>
      </c>
      <c r="GF32" t="s">
        <v>788</v>
      </c>
      <c r="GG32" t="s">
        <v>786</v>
      </c>
      <c r="GH32" t="s">
        <v>788</v>
      </c>
      <c r="GI32" t="s">
        <v>785</v>
      </c>
      <c r="GJ32" t="s">
        <v>789</v>
      </c>
      <c r="GK32" t="s">
        <v>789</v>
      </c>
      <c r="GL32" t="s">
        <v>790</v>
      </c>
      <c r="GM32" t="s">
        <v>791</v>
      </c>
      <c r="GN32" t="s">
        <v>1777</v>
      </c>
      <c r="GO32" t="s">
        <v>1775</v>
      </c>
      <c r="GP32" t="s">
        <v>1778</v>
      </c>
      <c r="GQ32" t="s">
        <v>1779</v>
      </c>
      <c r="GR32" t="s">
        <v>804</v>
      </c>
      <c r="GS32" t="s">
        <v>1092</v>
      </c>
      <c r="HA32" t="s">
        <v>806</v>
      </c>
      <c r="HB32">
        <v>9</v>
      </c>
      <c r="HH32" t="s">
        <v>853</v>
      </c>
      <c r="HI32" t="s">
        <v>782</v>
      </c>
      <c r="HL32" t="s">
        <v>799</v>
      </c>
      <c r="HM32">
        <v>1</v>
      </c>
      <c r="IR32">
        <f t="shared" si="2"/>
        <v>2</v>
      </c>
      <c r="IS32" s="9" t="s">
        <v>811</v>
      </c>
      <c r="IT32" s="9">
        <f t="shared" si="3"/>
        <v>44</v>
      </c>
      <c r="IU32" s="9">
        <v>1973</v>
      </c>
      <c r="IV32" t="s">
        <v>1756</v>
      </c>
      <c r="IW32" t="s">
        <v>812</v>
      </c>
      <c r="IY32" t="s">
        <v>813</v>
      </c>
    </row>
    <row r="33" spans="1:260">
      <c r="A33">
        <v>102</v>
      </c>
      <c r="B33" t="s">
        <v>1780</v>
      </c>
      <c r="C33" t="s">
        <v>1781</v>
      </c>
      <c r="D33" t="s">
        <v>737</v>
      </c>
      <c r="E33" t="s">
        <v>738</v>
      </c>
      <c r="F33" t="s">
        <v>1782</v>
      </c>
      <c r="G33">
        <v>29</v>
      </c>
      <c r="I33" t="s">
        <v>739</v>
      </c>
      <c r="J33" t="s">
        <v>740</v>
      </c>
      <c r="K33" t="s">
        <v>1783</v>
      </c>
      <c r="L33">
        <v>900675083</v>
      </c>
      <c r="M33">
        <v>2013</v>
      </c>
      <c r="N33" t="s">
        <v>1784</v>
      </c>
      <c r="O33">
        <v>3155546187</v>
      </c>
      <c r="P33" t="s">
        <v>1785</v>
      </c>
      <c r="Q33" t="s">
        <v>1782</v>
      </c>
      <c r="S33" t="s">
        <v>1786</v>
      </c>
      <c r="V33" t="s">
        <v>1787</v>
      </c>
      <c r="W33" t="s">
        <v>749</v>
      </c>
      <c r="X33" t="s">
        <v>750</v>
      </c>
      <c r="AL33" t="s">
        <v>750</v>
      </c>
      <c r="AM33" t="s">
        <v>751</v>
      </c>
      <c r="AN33" t="s">
        <v>752</v>
      </c>
      <c r="AO33" t="s">
        <v>753</v>
      </c>
      <c r="BA33" t="s">
        <v>754</v>
      </c>
      <c r="BD33" t="s">
        <v>1788</v>
      </c>
      <c r="BE33" t="s">
        <v>1789</v>
      </c>
      <c r="BF33" t="s">
        <v>1790</v>
      </c>
      <c r="BG33" t="s">
        <v>1791</v>
      </c>
      <c r="BH33" t="s">
        <v>1792</v>
      </c>
      <c r="BI33" t="s">
        <v>1793</v>
      </c>
      <c r="BJ33" t="s">
        <v>752</v>
      </c>
      <c r="BN33" t="s">
        <v>761</v>
      </c>
      <c r="BO33" t="str">
        <f t="shared" si="1"/>
        <v xml:space="preserve">  Servicio</v>
      </c>
      <c r="BP33" t="s">
        <v>1794</v>
      </c>
      <c r="BZ33" t="s">
        <v>764</v>
      </c>
      <c r="CD33">
        <v>90</v>
      </c>
      <c r="CE33" s="8">
        <v>325210000</v>
      </c>
      <c r="CF33" s="8">
        <v>391513044</v>
      </c>
      <c r="CG33" s="8">
        <v>524452986</v>
      </c>
      <c r="CH33">
        <v>147721690</v>
      </c>
      <c r="CI33" s="8">
        <v>26929000</v>
      </c>
      <c r="CJ33" s="8">
        <v>41124662</v>
      </c>
      <c r="CK33" s="8">
        <v>52237619</v>
      </c>
      <c r="CN33" t="s">
        <v>1795</v>
      </c>
      <c r="CO33" t="s">
        <v>752</v>
      </c>
      <c r="CQ33" t="s">
        <v>882</v>
      </c>
      <c r="CR33" t="s">
        <v>740</v>
      </c>
      <c r="CS33">
        <v>20</v>
      </c>
      <c r="CT33">
        <v>0</v>
      </c>
      <c r="CU33">
        <v>3</v>
      </c>
      <c r="CV33">
        <v>0</v>
      </c>
      <c r="CW33">
        <v>0</v>
      </c>
      <c r="CX33">
        <f t="shared" si="0"/>
        <v>23</v>
      </c>
      <c r="CY33" t="s">
        <v>996</v>
      </c>
      <c r="CZ33" t="s">
        <v>752</v>
      </c>
      <c r="DA33" t="s">
        <v>768</v>
      </c>
      <c r="DB33" t="s">
        <v>768</v>
      </c>
      <c r="DC33" t="s">
        <v>768</v>
      </c>
      <c r="DD33" t="s">
        <v>768</v>
      </c>
      <c r="DE33" t="s">
        <v>768</v>
      </c>
      <c r="DF33" t="s">
        <v>768</v>
      </c>
      <c r="DG33" t="s">
        <v>768</v>
      </c>
      <c r="DH33" t="s">
        <v>768</v>
      </c>
      <c r="DI33" s="8">
        <v>600000000</v>
      </c>
      <c r="DJ33" s="8">
        <v>700000000</v>
      </c>
      <c r="DK33" s="8">
        <v>75000000</v>
      </c>
      <c r="DL33" s="8">
        <v>87000000</v>
      </c>
      <c r="DN33" t="s">
        <v>888</v>
      </c>
      <c r="DW33" t="s">
        <v>26</v>
      </c>
      <c r="DZ33" t="s">
        <v>772</v>
      </c>
      <c r="EA33" t="s">
        <v>843</v>
      </c>
      <c r="EG33" t="s">
        <v>1796</v>
      </c>
      <c r="EH33">
        <v>5</v>
      </c>
      <c r="EI33" t="s">
        <v>1797</v>
      </c>
      <c r="EJ33" t="s">
        <v>1798</v>
      </c>
      <c r="EK33" t="s">
        <v>1799</v>
      </c>
      <c r="EL33" t="s">
        <v>1784</v>
      </c>
      <c r="EM33" t="s">
        <v>1800</v>
      </c>
      <c r="EN33" t="s">
        <v>778</v>
      </c>
      <c r="EO33" t="s">
        <v>849</v>
      </c>
      <c r="EW33" t="s">
        <v>780</v>
      </c>
      <c r="EX33">
        <v>6</v>
      </c>
      <c r="EY33" t="s">
        <v>781</v>
      </c>
      <c r="FE33" t="s">
        <v>782</v>
      </c>
      <c r="FH33" s="9" t="s">
        <v>783</v>
      </c>
      <c r="FI33">
        <v>1</v>
      </c>
      <c r="FJ33" t="s">
        <v>785</v>
      </c>
      <c r="FK33" t="s">
        <v>784</v>
      </c>
      <c r="FL33" t="s">
        <v>785</v>
      </c>
      <c r="FM33" t="s">
        <v>787</v>
      </c>
      <c r="FN33" t="s">
        <v>784</v>
      </c>
      <c r="FO33" t="s">
        <v>786</v>
      </c>
      <c r="FP33" t="s">
        <v>786</v>
      </c>
      <c r="FQ33" t="s">
        <v>787</v>
      </c>
      <c r="FR33" t="s">
        <v>785</v>
      </c>
      <c r="FS33" t="s">
        <v>786</v>
      </c>
      <c r="FT33" t="s">
        <v>786</v>
      </c>
      <c r="FU33" t="s">
        <v>785</v>
      </c>
      <c r="FV33" t="s">
        <v>785</v>
      </c>
      <c r="FW33" t="s">
        <v>786</v>
      </c>
      <c r="FX33" t="s">
        <v>785</v>
      </c>
      <c r="FY33" t="s">
        <v>787</v>
      </c>
      <c r="FZ33" t="s">
        <v>786</v>
      </c>
      <c r="GA33" t="s">
        <v>788</v>
      </c>
      <c r="GB33" t="s">
        <v>785</v>
      </c>
      <c r="GC33" t="s">
        <v>785</v>
      </c>
      <c r="GD33" t="s">
        <v>784</v>
      </c>
      <c r="GE33" t="s">
        <v>785</v>
      </c>
      <c r="GF33" t="s">
        <v>788</v>
      </c>
      <c r="GG33" t="s">
        <v>788</v>
      </c>
      <c r="GH33" t="s">
        <v>786</v>
      </c>
      <c r="GI33" t="s">
        <v>787</v>
      </c>
      <c r="GJ33" t="s">
        <v>789</v>
      </c>
      <c r="GK33" t="s">
        <v>789</v>
      </c>
      <c r="GL33" t="s">
        <v>789</v>
      </c>
      <c r="GM33" t="s">
        <v>789</v>
      </c>
      <c r="GN33" t="s">
        <v>1801</v>
      </c>
      <c r="GO33" t="s">
        <v>1159</v>
      </c>
      <c r="GP33" t="s">
        <v>1802</v>
      </c>
      <c r="GQ33" t="s">
        <v>1803</v>
      </c>
      <c r="GR33" t="s">
        <v>804</v>
      </c>
      <c r="GS33" t="s">
        <v>849</v>
      </c>
      <c r="HA33" t="s">
        <v>806</v>
      </c>
      <c r="HB33">
        <v>2</v>
      </c>
      <c r="HD33" t="s">
        <v>797</v>
      </c>
      <c r="HE33" t="s">
        <v>858</v>
      </c>
      <c r="HL33" t="s">
        <v>799</v>
      </c>
      <c r="HM33">
        <v>1</v>
      </c>
      <c r="HN33" t="s">
        <v>1804</v>
      </c>
      <c r="HO33" t="s">
        <v>1805</v>
      </c>
      <c r="HP33" t="s">
        <v>1806</v>
      </c>
      <c r="HQ33" t="s">
        <v>1807</v>
      </c>
      <c r="HR33" t="s">
        <v>778</v>
      </c>
      <c r="HS33" t="s">
        <v>779</v>
      </c>
      <c r="IA33" t="s">
        <v>806</v>
      </c>
      <c r="IB33">
        <v>2</v>
      </c>
      <c r="IG33" t="s">
        <v>798</v>
      </c>
      <c r="IH33" t="s">
        <v>853</v>
      </c>
      <c r="IL33" t="s">
        <v>799</v>
      </c>
      <c r="IM33">
        <v>2</v>
      </c>
      <c r="IN33" t="s">
        <v>1808</v>
      </c>
      <c r="IR33">
        <f t="shared" si="2"/>
        <v>4</v>
      </c>
      <c r="IS33" s="9" t="s">
        <v>811</v>
      </c>
      <c r="IT33" s="9">
        <f t="shared" si="3"/>
        <v>38</v>
      </c>
      <c r="IU33" s="9">
        <v>1979</v>
      </c>
      <c r="IV33" t="s">
        <v>1784</v>
      </c>
      <c r="IW33" t="s">
        <v>1136</v>
      </c>
      <c r="IY33" t="s">
        <v>813</v>
      </c>
    </row>
    <row r="34" spans="1:260">
      <c r="A34">
        <v>105</v>
      </c>
      <c r="B34" t="s">
        <v>1809</v>
      </c>
      <c r="C34" t="s">
        <v>1810</v>
      </c>
      <c r="D34" t="s">
        <v>737</v>
      </c>
      <c r="E34" t="s">
        <v>738</v>
      </c>
      <c r="I34" t="s">
        <v>739</v>
      </c>
      <c r="J34" t="s">
        <v>740</v>
      </c>
      <c r="K34" t="s">
        <v>229</v>
      </c>
      <c r="L34">
        <v>890304219</v>
      </c>
      <c r="M34">
        <v>1974</v>
      </c>
      <c r="N34" t="s">
        <v>1811</v>
      </c>
      <c r="O34">
        <v>4484926</v>
      </c>
      <c r="P34" t="s">
        <v>1812</v>
      </c>
      <c r="Q34" t="s">
        <v>1813</v>
      </c>
      <c r="R34" t="s">
        <v>1813</v>
      </c>
      <c r="S34" t="s">
        <v>1814</v>
      </c>
      <c r="T34" t="s">
        <v>1815</v>
      </c>
      <c r="V34" t="s">
        <v>1816</v>
      </c>
      <c r="W34" t="s">
        <v>749</v>
      </c>
      <c r="X34" t="s">
        <v>1063</v>
      </c>
      <c r="AL34" t="s">
        <v>1063</v>
      </c>
      <c r="AM34" t="s">
        <v>751</v>
      </c>
      <c r="AN34" t="s">
        <v>752</v>
      </c>
      <c r="AO34" t="s">
        <v>1064</v>
      </c>
      <c r="AR34" t="s">
        <v>911</v>
      </c>
      <c r="AS34" t="s">
        <v>1675</v>
      </c>
      <c r="BD34" t="s">
        <v>1817</v>
      </c>
      <c r="BE34" t="s">
        <v>1818</v>
      </c>
      <c r="BF34" t="s">
        <v>1819</v>
      </c>
      <c r="BG34" t="s">
        <v>1820</v>
      </c>
      <c r="BH34" t="s">
        <v>1821</v>
      </c>
      <c r="BI34" t="s">
        <v>1822</v>
      </c>
      <c r="BJ34" t="s">
        <v>752</v>
      </c>
      <c r="BN34" t="s">
        <v>761</v>
      </c>
      <c r="BO34" t="str">
        <f t="shared" si="1"/>
        <v xml:space="preserve">  Servicio</v>
      </c>
      <c r="BP34" t="s">
        <v>1823</v>
      </c>
      <c r="CA34" t="s">
        <v>806</v>
      </c>
      <c r="CB34" t="s">
        <v>1824</v>
      </c>
      <c r="CE34" s="8">
        <v>0</v>
      </c>
      <c r="CF34" s="8">
        <v>4183510000</v>
      </c>
      <c r="CG34" s="8">
        <v>4754792000</v>
      </c>
      <c r="CH34">
        <v>0</v>
      </c>
      <c r="CI34" s="8">
        <v>0</v>
      </c>
      <c r="CJ34" s="8">
        <v>-157214000</v>
      </c>
      <c r="CK34" s="8">
        <v>-121188000</v>
      </c>
      <c r="CN34" t="s">
        <v>1825</v>
      </c>
      <c r="CO34" t="s">
        <v>752</v>
      </c>
      <c r="CQ34" t="s">
        <v>766</v>
      </c>
      <c r="CR34" t="s">
        <v>752</v>
      </c>
      <c r="CS34">
        <v>101</v>
      </c>
      <c r="CT34">
        <v>5</v>
      </c>
      <c r="CU34">
        <v>5</v>
      </c>
      <c r="CV34">
        <v>3</v>
      </c>
      <c r="CW34">
        <v>0</v>
      </c>
      <c r="CX34">
        <f t="shared" si="0"/>
        <v>114</v>
      </c>
      <c r="CY34" t="s">
        <v>768</v>
      </c>
      <c r="CZ34" t="s">
        <v>752</v>
      </c>
      <c r="DA34" t="s">
        <v>768</v>
      </c>
      <c r="DB34" t="s">
        <v>768</v>
      </c>
      <c r="DC34" t="s">
        <v>768</v>
      </c>
      <c r="DD34" t="s">
        <v>768</v>
      </c>
      <c r="DE34" t="s">
        <v>768</v>
      </c>
      <c r="DF34" t="s">
        <v>768</v>
      </c>
      <c r="DG34" t="s">
        <v>768</v>
      </c>
      <c r="DH34" t="s">
        <v>768</v>
      </c>
      <c r="DI34" s="8">
        <v>7021750000</v>
      </c>
      <c r="DJ34" s="8">
        <v>0</v>
      </c>
      <c r="DK34" s="8">
        <v>-121188000</v>
      </c>
      <c r="DL34" s="8">
        <v>0</v>
      </c>
      <c r="DN34" t="s">
        <v>888</v>
      </c>
      <c r="DR34" t="s">
        <v>1034</v>
      </c>
      <c r="DW34" t="s">
        <v>26</v>
      </c>
      <c r="DZ34" t="s">
        <v>772</v>
      </c>
      <c r="EG34" t="s">
        <v>1826</v>
      </c>
      <c r="EH34">
        <v>3</v>
      </c>
      <c r="EI34" t="s">
        <v>1827</v>
      </c>
      <c r="EJ34" t="s">
        <v>1828</v>
      </c>
      <c r="EK34" t="s">
        <v>1829</v>
      </c>
      <c r="EL34" t="s">
        <v>1830</v>
      </c>
      <c r="EM34" t="s">
        <v>1831</v>
      </c>
      <c r="EN34" t="s">
        <v>804</v>
      </c>
      <c r="EO34" t="s">
        <v>849</v>
      </c>
      <c r="EW34" t="s">
        <v>806</v>
      </c>
      <c r="EX34">
        <v>15</v>
      </c>
      <c r="EZ34" t="s">
        <v>797</v>
      </c>
      <c r="FC34" t="s">
        <v>798</v>
      </c>
      <c r="FH34" t="s">
        <v>799</v>
      </c>
      <c r="FI34">
        <v>3</v>
      </c>
      <c r="FJ34" t="s">
        <v>785</v>
      </c>
      <c r="FK34" t="s">
        <v>787</v>
      </c>
      <c r="FL34" t="s">
        <v>785</v>
      </c>
      <c r="FM34" t="s">
        <v>784</v>
      </c>
      <c r="FN34" t="s">
        <v>787</v>
      </c>
      <c r="FO34" t="s">
        <v>785</v>
      </c>
      <c r="FP34" t="s">
        <v>784</v>
      </c>
      <c r="FQ34" t="s">
        <v>784</v>
      </c>
      <c r="FR34" t="s">
        <v>784</v>
      </c>
      <c r="FS34" t="s">
        <v>784</v>
      </c>
      <c r="FT34" t="s">
        <v>784</v>
      </c>
      <c r="FU34" t="s">
        <v>787</v>
      </c>
      <c r="FV34" t="s">
        <v>785</v>
      </c>
      <c r="FW34" t="s">
        <v>788</v>
      </c>
      <c r="FX34" t="s">
        <v>786</v>
      </c>
      <c r="FY34" t="s">
        <v>784</v>
      </c>
      <c r="FZ34" t="s">
        <v>787</v>
      </c>
      <c r="GA34" t="s">
        <v>788</v>
      </c>
      <c r="GB34" t="s">
        <v>785</v>
      </c>
      <c r="GC34" t="s">
        <v>786</v>
      </c>
      <c r="GD34" t="s">
        <v>787</v>
      </c>
      <c r="GE34" t="s">
        <v>788</v>
      </c>
      <c r="GF34" t="s">
        <v>785</v>
      </c>
      <c r="GG34" t="s">
        <v>788</v>
      </c>
      <c r="GH34" t="s">
        <v>788</v>
      </c>
      <c r="GI34" t="s">
        <v>784</v>
      </c>
      <c r="GJ34" t="s">
        <v>789</v>
      </c>
      <c r="GK34" t="s">
        <v>789</v>
      </c>
      <c r="GL34" t="s">
        <v>790</v>
      </c>
      <c r="GM34" t="s">
        <v>791</v>
      </c>
      <c r="GN34" t="s">
        <v>1832</v>
      </c>
      <c r="GO34" t="s">
        <v>1833</v>
      </c>
      <c r="GP34" t="s">
        <v>1811</v>
      </c>
      <c r="GQ34" t="s">
        <v>1834</v>
      </c>
      <c r="GR34" t="s">
        <v>778</v>
      </c>
      <c r="GS34" t="s">
        <v>779</v>
      </c>
      <c r="HA34" t="s">
        <v>806</v>
      </c>
      <c r="HB34">
        <v>4</v>
      </c>
      <c r="HD34" t="s">
        <v>797</v>
      </c>
      <c r="HH34" t="s">
        <v>853</v>
      </c>
      <c r="HL34" t="s">
        <v>799</v>
      </c>
      <c r="HM34">
        <v>1</v>
      </c>
      <c r="HN34" t="s">
        <v>1835</v>
      </c>
      <c r="HO34" t="s">
        <v>1836</v>
      </c>
      <c r="HP34" t="s">
        <v>1837</v>
      </c>
      <c r="HQ34" t="s">
        <v>1838</v>
      </c>
      <c r="HR34" t="s">
        <v>778</v>
      </c>
      <c r="HS34" t="s">
        <v>849</v>
      </c>
      <c r="IA34" t="s">
        <v>780</v>
      </c>
      <c r="IB34">
        <v>30</v>
      </c>
      <c r="IC34" t="s">
        <v>781</v>
      </c>
      <c r="IE34" t="s">
        <v>858</v>
      </c>
      <c r="IL34" t="s">
        <v>799</v>
      </c>
      <c r="IM34">
        <v>1</v>
      </c>
      <c r="IR34">
        <f t="shared" si="2"/>
        <v>43</v>
      </c>
      <c r="IS34" s="9" t="s">
        <v>1839</v>
      </c>
      <c r="IT34" s="9">
        <f t="shared" si="3"/>
        <v>40</v>
      </c>
      <c r="IU34" s="9">
        <v>1977</v>
      </c>
      <c r="IV34" t="s">
        <v>1840</v>
      </c>
      <c r="IW34" t="s">
        <v>1136</v>
      </c>
      <c r="IY34" t="s">
        <v>813</v>
      </c>
    </row>
    <row r="35" spans="1:260">
      <c r="A35">
        <v>115</v>
      </c>
      <c r="B35" t="s">
        <v>1841</v>
      </c>
      <c r="C35" t="s">
        <v>1842</v>
      </c>
      <c r="D35" t="s">
        <v>737</v>
      </c>
      <c r="E35" t="s">
        <v>738</v>
      </c>
      <c r="F35" t="s">
        <v>1096</v>
      </c>
      <c r="G35">
        <v>2</v>
      </c>
      <c r="I35" t="s">
        <v>739</v>
      </c>
      <c r="J35" t="s">
        <v>740</v>
      </c>
      <c r="K35" t="s">
        <v>1843</v>
      </c>
      <c r="L35">
        <v>800193759</v>
      </c>
      <c r="M35">
        <v>1993</v>
      </c>
      <c r="N35" t="s">
        <v>1844</v>
      </c>
      <c r="O35">
        <v>4359427</v>
      </c>
      <c r="P35" t="s">
        <v>1845</v>
      </c>
      <c r="Q35" t="s">
        <v>744</v>
      </c>
      <c r="S35" t="s">
        <v>1846</v>
      </c>
      <c r="T35" t="s">
        <v>1847</v>
      </c>
      <c r="V35" t="s">
        <v>1848</v>
      </c>
      <c r="W35" t="s">
        <v>909</v>
      </c>
      <c r="Z35" t="s">
        <v>1674</v>
      </c>
      <c r="AL35" t="str">
        <f t="shared" ref="AL35:AL36" si="5">Z35</f>
        <v>Comercio al por mayor de productos diversos</v>
      </c>
      <c r="AM35" t="s">
        <v>751</v>
      </c>
      <c r="AN35" t="s">
        <v>740</v>
      </c>
      <c r="AO35" t="s">
        <v>1298</v>
      </c>
      <c r="AS35" t="s">
        <v>1675</v>
      </c>
      <c r="BD35" t="s">
        <v>1849</v>
      </c>
      <c r="BE35" t="s">
        <v>1850</v>
      </c>
      <c r="BF35" t="s">
        <v>1851</v>
      </c>
      <c r="BG35" t="s">
        <v>1852</v>
      </c>
      <c r="BH35" t="s">
        <v>1853</v>
      </c>
      <c r="BI35" t="s">
        <v>1854</v>
      </c>
      <c r="BJ35" t="s">
        <v>752</v>
      </c>
      <c r="BL35" t="s">
        <v>831</v>
      </c>
      <c r="BO35" t="str">
        <f t="shared" si="1"/>
        <v xml:space="preserve">Producto físico  </v>
      </c>
      <c r="BP35" t="s">
        <v>1855</v>
      </c>
      <c r="BT35" t="s">
        <v>835</v>
      </c>
      <c r="BX35" t="s">
        <v>837</v>
      </c>
      <c r="CE35" s="8">
        <v>6958000000</v>
      </c>
      <c r="CF35" s="8">
        <v>6902000000</v>
      </c>
      <c r="CG35" s="8">
        <v>5156000000</v>
      </c>
      <c r="CH35">
        <v>663000000</v>
      </c>
      <c r="CI35" s="8">
        <v>141823000</v>
      </c>
      <c r="CJ35" s="8">
        <v>116997000</v>
      </c>
      <c r="CK35" s="8">
        <v>117903000</v>
      </c>
      <c r="CN35" t="s">
        <v>1856</v>
      </c>
      <c r="CO35" t="s">
        <v>752</v>
      </c>
      <c r="CQ35" t="s">
        <v>882</v>
      </c>
      <c r="CR35" t="s">
        <v>740</v>
      </c>
      <c r="CS35">
        <v>29</v>
      </c>
      <c r="CT35">
        <v>2</v>
      </c>
      <c r="CU35">
        <v>0</v>
      </c>
      <c r="CV35">
        <v>2</v>
      </c>
      <c r="CW35">
        <v>0</v>
      </c>
      <c r="CX35">
        <f t="shared" si="0"/>
        <v>33</v>
      </c>
      <c r="CY35" t="s">
        <v>1857</v>
      </c>
      <c r="CZ35" t="s">
        <v>740</v>
      </c>
      <c r="DA35" t="s">
        <v>1549</v>
      </c>
      <c r="DB35" t="s">
        <v>885</v>
      </c>
      <c r="DC35" t="s">
        <v>768</v>
      </c>
      <c r="DD35" t="s">
        <v>768</v>
      </c>
      <c r="DE35" t="s">
        <v>768</v>
      </c>
      <c r="DF35" t="s">
        <v>1308</v>
      </c>
      <c r="DG35" t="s">
        <v>768</v>
      </c>
      <c r="DH35" t="s">
        <v>768</v>
      </c>
      <c r="DI35" s="8">
        <v>6500000000</v>
      </c>
      <c r="DJ35" s="8">
        <v>9000000000</v>
      </c>
      <c r="DK35" s="8">
        <v>150000000</v>
      </c>
      <c r="DL35" s="8">
        <v>350000000</v>
      </c>
      <c r="DM35" t="s">
        <v>887</v>
      </c>
      <c r="DN35" t="s">
        <v>888</v>
      </c>
      <c r="DO35" t="s">
        <v>769</v>
      </c>
      <c r="DW35" t="s">
        <v>26</v>
      </c>
      <c r="DY35" t="s">
        <v>771</v>
      </c>
      <c r="DZ35" t="s">
        <v>772</v>
      </c>
      <c r="EG35" t="s">
        <v>1858</v>
      </c>
      <c r="EH35">
        <v>2</v>
      </c>
      <c r="EI35" t="s">
        <v>1859</v>
      </c>
      <c r="EJ35" t="s">
        <v>1860</v>
      </c>
      <c r="EK35" t="s">
        <v>1861</v>
      </c>
      <c r="EL35" t="s">
        <v>1862</v>
      </c>
      <c r="EM35" t="s">
        <v>1863</v>
      </c>
      <c r="EN35" t="s">
        <v>778</v>
      </c>
      <c r="EO35" t="s">
        <v>849</v>
      </c>
      <c r="EW35" t="s">
        <v>780</v>
      </c>
      <c r="EX35">
        <v>5</v>
      </c>
      <c r="EY35" t="s">
        <v>781</v>
      </c>
      <c r="FA35" t="s">
        <v>858</v>
      </c>
      <c r="FH35" t="s">
        <v>752</v>
      </c>
      <c r="FJ35" t="s">
        <v>785</v>
      </c>
      <c r="FK35" t="s">
        <v>784</v>
      </c>
      <c r="FL35" t="s">
        <v>785</v>
      </c>
      <c r="FM35" t="s">
        <v>784</v>
      </c>
      <c r="FN35" t="s">
        <v>787</v>
      </c>
      <c r="FO35" t="s">
        <v>786</v>
      </c>
      <c r="FP35" t="s">
        <v>784</v>
      </c>
      <c r="FQ35" t="s">
        <v>786</v>
      </c>
      <c r="FR35" t="s">
        <v>785</v>
      </c>
      <c r="FS35" t="s">
        <v>787</v>
      </c>
      <c r="FT35" t="s">
        <v>784</v>
      </c>
      <c r="FU35" t="s">
        <v>787</v>
      </c>
      <c r="FV35" t="s">
        <v>788</v>
      </c>
      <c r="FW35" t="s">
        <v>786</v>
      </c>
      <c r="FX35" t="s">
        <v>787</v>
      </c>
      <c r="FY35" t="s">
        <v>785</v>
      </c>
      <c r="FZ35" t="s">
        <v>787</v>
      </c>
      <c r="GA35" t="s">
        <v>788</v>
      </c>
      <c r="GB35" t="s">
        <v>784</v>
      </c>
      <c r="GC35" t="s">
        <v>784</v>
      </c>
      <c r="GD35" t="s">
        <v>787</v>
      </c>
      <c r="GE35" t="s">
        <v>784</v>
      </c>
      <c r="GF35" t="s">
        <v>786</v>
      </c>
      <c r="GG35" t="s">
        <v>786</v>
      </c>
      <c r="GH35" t="s">
        <v>787</v>
      </c>
      <c r="GI35" t="s">
        <v>786</v>
      </c>
      <c r="GJ35" t="s">
        <v>789</v>
      </c>
      <c r="GK35" t="s">
        <v>789</v>
      </c>
      <c r="GL35" t="s">
        <v>790</v>
      </c>
      <c r="GM35" t="s">
        <v>791</v>
      </c>
      <c r="GN35" t="s">
        <v>1864</v>
      </c>
      <c r="GO35" t="s">
        <v>1865</v>
      </c>
      <c r="GP35" t="s">
        <v>1866</v>
      </c>
      <c r="GQ35" t="s">
        <v>1867</v>
      </c>
      <c r="GR35" t="s">
        <v>804</v>
      </c>
      <c r="GS35" t="s">
        <v>849</v>
      </c>
      <c r="HA35" t="s">
        <v>806</v>
      </c>
      <c r="HB35">
        <v>1</v>
      </c>
      <c r="HD35" t="s">
        <v>797</v>
      </c>
      <c r="HH35" t="s">
        <v>853</v>
      </c>
      <c r="HL35" t="s">
        <v>752</v>
      </c>
      <c r="IR35">
        <f t="shared" si="2"/>
        <v>24</v>
      </c>
      <c r="IS35" s="9" t="s">
        <v>1675</v>
      </c>
      <c r="IT35" s="9">
        <f t="shared" si="3"/>
        <v>57</v>
      </c>
      <c r="IU35" s="9">
        <v>1960</v>
      </c>
      <c r="IV35" t="s">
        <v>1868</v>
      </c>
      <c r="IW35" t="s">
        <v>807</v>
      </c>
      <c r="IX35" t="s">
        <v>1869</v>
      </c>
      <c r="IY35" t="s">
        <v>813</v>
      </c>
    </row>
    <row r="36" spans="1:260">
      <c r="A36">
        <v>118</v>
      </c>
      <c r="B36" t="s">
        <v>1870</v>
      </c>
      <c r="C36" t="s">
        <v>1871</v>
      </c>
      <c r="D36" t="s">
        <v>737</v>
      </c>
      <c r="E36" t="s">
        <v>738</v>
      </c>
      <c r="I36" t="s">
        <v>739</v>
      </c>
      <c r="J36" t="s">
        <v>740</v>
      </c>
      <c r="K36" t="s">
        <v>119</v>
      </c>
      <c r="L36">
        <v>900626421</v>
      </c>
      <c r="M36">
        <v>2013</v>
      </c>
      <c r="N36" t="s">
        <v>1872</v>
      </c>
      <c r="O36">
        <v>3105469679</v>
      </c>
      <c r="P36" t="s">
        <v>1873</v>
      </c>
      <c r="Q36" t="s">
        <v>744</v>
      </c>
      <c r="S36" t="s">
        <v>1874</v>
      </c>
      <c r="T36" t="s">
        <v>1875</v>
      </c>
      <c r="U36" t="s">
        <v>1876</v>
      </c>
      <c r="V36" t="s">
        <v>1877</v>
      </c>
      <c r="W36" t="s">
        <v>909</v>
      </c>
      <c r="Z36" t="s">
        <v>1235</v>
      </c>
      <c r="AL36" t="str">
        <f t="shared" si="5"/>
        <v>Restaurantes autoservicio</v>
      </c>
      <c r="AM36" t="s">
        <v>1878</v>
      </c>
      <c r="AN36" t="s">
        <v>740</v>
      </c>
      <c r="AO36" t="s">
        <v>1064</v>
      </c>
      <c r="BB36" t="s">
        <v>22</v>
      </c>
      <c r="BC36" t="s">
        <v>1879</v>
      </c>
      <c r="BD36" t="s">
        <v>1880</v>
      </c>
      <c r="BE36" t="s">
        <v>1881</v>
      </c>
      <c r="BF36" t="s">
        <v>1882</v>
      </c>
      <c r="BG36" t="s">
        <v>1883</v>
      </c>
      <c r="BH36" t="s">
        <v>1884</v>
      </c>
      <c r="BI36" t="s">
        <v>1885</v>
      </c>
      <c r="BJ36" t="s">
        <v>752</v>
      </c>
      <c r="BL36" t="s">
        <v>831</v>
      </c>
      <c r="BO36" t="str">
        <f t="shared" si="1"/>
        <v xml:space="preserve">Producto físico  </v>
      </c>
      <c r="BP36" t="s">
        <v>1886</v>
      </c>
      <c r="BQ36" t="s">
        <v>833</v>
      </c>
      <c r="BV36" t="s">
        <v>1887</v>
      </c>
      <c r="CE36" s="8">
        <v>0</v>
      </c>
      <c r="CF36" s="8">
        <v>77803448</v>
      </c>
      <c r="CG36" s="8">
        <v>227926467</v>
      </c>
      <c r="CH36">
        <v>144319915</v>
      </c>
      <c r="CI36" s="8">
        <v>-2293494</v>
      </c>
      <c r="CJ36" s="8">
        <v>-65386483</v>
      </c>
      <c r="CK36" s="8">
        <v>-82340164</v>
      </c>
      <c r="CN36" t="s">
        <v>1888</v>
      </c>
      <c r="CO36" t="s">
        <v>752</v>
      </c>
      <c r="CQ36" t="s">
        <v>766</v>
      </c>
      <c r="CR36" t="s">
        <v>740</v>
      </c>
      <c r="CS36">
        <v>6</v>
      </c>
      <c r="CT36">
        <v>2</v>
      </c>
      <c r="CU36">
        <v>0</v>
      </c>
      <c r="CV36">
        <v>0</v>
      </c>
      <c r="CW36">
        <v>0</v>
      </c>
      <c r="CX36">
        <f t="shared" si="0"/>
        <v>8</v>
      </c>
      <c r="CY36" t="s">
        <v>1889</v>
      </c>
      <c r="CZ36" t="s">
        <v>752</v>
      </c>
      <c r="DI36" s="8">
        <v>660000000</v>
      </c>
      <c r="DJ36" s="8">
        <v>1200000000</v>
      </c>
      <c r="DK36" s="8">
        <v>39600000</v>
      </c>
      <c r="DL36" s="8">
        <v>130000000</v>
      </c>
      <c r="DM36" t="s">
        <v>887</v>
      </c>
      <c r="DN36" t="s">
        <v>888</v>
      </c>
      <c r="DO36" t="s">
        <v>769</v>
      </c>
      <c r="DT36" t="s">
        <v>32</v>
      </c>
      <c r="DW36" t="s">
        <v>26</v>
      </c>
      <c r="DY36" t="s">
        <v>771</v>
      </c>
      <c r="EG36" t="s">
        <v>1890</v>
      </c>
      <c r="EH36">
        <v>5</v>
      </c>
      <c r="EI36" t="s">
        <v>1891</v>
      </c>
      <c r="EJ36" t="s">
        <v>1892</v>
      </c>
      <c r="EK36" t="s">
        <v>1893</v>
      </c>
      <c r="EL36" t="s">
        <v>1872</v>
      </c>
      <c r="EM36" t="s">
        <v>1894</v>
      </c>
      <c r="EN36" t="s">
        <v>778</v>
      </c>
      <c r="EO36" t="s">
        <v>1092</v>
      </c>
      <c r="EW36" t="s">
        <v>780</v>
      </c>
      <c r="EX36">
        <v>0</v>
      </c>
      <c r="EY36" t="s">
        <v>781</v>
      </c>
      <c r="FC36" t="s">
        <v>798</v>
      </c>
      <c r="FH36" t="s">
        <v>752</v>
      </c>
      <c r="FJ36" t="s">
        <v>784</v>
      </c>
      <c r="FK36" t="s">
        <v>787</v>
      </c>
      <c r="FL36" t="s">
        <v>785</v>
      </c>
      <c r="FM36" t="s">
        <v>784</v>
      </c>
      <c r="FN36" t="s">
        <v>787</v>
      </c>
      <c r="FO36" t="s">
        <v>786</v>
      </c>
      <c r="FP36" t="s">
        <v>787</v>
      </c>
      <c r="FQ36" t="s">
        <v>786</v>
      </c>
      <c r="FR36" t="s">
        <v>784</v>
      </c>
      <c r="FS36" t="s">
        <v>786</v>
      </c>
      <c r="FT36" t="s">
        <v>784</v>
      </c>
      <c r="FU36" t="s">
        <v>784</v>
      </c>
      <c r="FV36" t="s">
        <v>786</v>
      </c>
      <c r="FW36" t="s">
        <v>784</v>
      </c>
      <c r="FX36" t="s">
        <v>785</v>
      </c>
      <c r="FY36" t="s">
        <v>787</v>
      </c>
      <c r="FZ36" t="s">
        <v>786</v>
      </c>
      <c r="GA36" t="s">
        <v>786</v>
      </c>
      <c r="GB36" t="s">
        <v>784</v>
      </c>
      <c r="GC36" t="s">
        <v>787</v>
      </c>
      <c r="GD36" t="s">
        <v>786</v>
      </c>
      <c r="GE36" t="s">
        <v>784</v>
      </c>
      <c r="GF36" t="s">
        <v>787</v>
      </c>
      <c r="GG36" t="s">
        <v>786</v>
      </c>
      <c r="GH36" t="s">
        <v>786</v>
      </c>
      <c r="GI36" t="s">
        <v>787</v>
      </c>
      <c r="GJ36" t="s">
        <v>789</v>
      </c>
      <c r="GK36" t="s">
        <v>789</v>
      </c>
      <c r="GL36" t="s">
        <v>789</v>
      </c>
      <c r="GM36" t="s">
        <v>789</v>
      </c>
      <c r="GN36" t="s">
        <v>1895</v>
      </c>
      <c r="GO36" t="s">
        <v>1896</v>
      </c>
      <c r="GP36" t="s">
        <v>1897</v>
      </c>
      <c r="GQ36" t="s">
        <v>1898</v>
      </c>
      <c r="GR36" t="s">
        <v>804</v>
      </c>
      <c r="GS36" t="s">
        <v>1092</v>
      </c>
      <c r="HA36" t="s">
        <v>806</v>
      </c>
      <c r="HB36">
        <v>0</v>
      </c>
      <c r="HC36" t="s">
        <v>781</v>
      </c>
      <c r="HG36" t="s">
        <v>798</v>
      </c>
      <c r="HL36" t="s">
        <v>752</v>
      </c>
      <c r="HN36" t="s">
        <v>1899</v>
      </c>
      <c r="HO36" t="s">
        <v>1900</v>
      </c>
      <c r="HP36" t="s">
        <v>1901</v>
      </c>
      <c r="HQ36" t="s">
        <v>1902</v>
      </c>
      <c r="HR36" t="s">
        <v>804</v>
      </c>
      <c r="HS36" t="s">
        <v>849</v>
      </c>
      <c r="IA36" t="s">
        <v>806</v>
      </c>
      <c r="IB36">
        <v>0</v>
      </c>
      <c r="IC36" t="s">
        <v>781</v>
      </c>
      <c r="ID36" t="s">
        <v>797</v>
      </c>
      <c r="IL36" t="s">
        <v>799</v>
      </c>
      <c r="IM36">
        <v>3</v>
      </c>
      <c r="IN36" t="s">
        <v>1903</v>
      </c>
      <c r="IO36" t="s">
        <v>1904</v>
      </c>
      <c r="IP36" t="s">
        <v>1904</v>
      </c>
      <c r="IQ36">
        <v>3006128313</v>
      </c>
      <c r="IR36">
        <f t="shared" si="2"/>
        <v>4</v>
      </c>
      <c r="IS36" t="s">
        <v>1879</v>
      </c>
      <c r="IT36" s="9">
        <f t="shared" si="3"/>
        <v>39</v>
      </c>
      <c r="IU36" s="9">
        <v>1978</v>
      </c>
      <c r="IV36" t="s">
        <v>1905</v>
      </c>
      <c r="IW36" t="s">
        <v>940</v>
      </c>
      <c r="IY36" t="s">
        <v>813</v>
      </c>
    </row>
    <row r="37" spans="1:260">
      <c r="A37">
        <v>119</v>
      </c>
      <c r="B37" t="s">
        <v>1906</v>
      </c>
      <c r="C37" t="s">
        <v>1907</v>
      </c>
      <c r="D37" t="s">
        <v>737</v>
      </c>
      <c r="E37" t="s">
        <v>738</v>
      </c>
      <c r="F37" t="s">
        <v>744</v>
      </c>
      <c r="G37">
        <v>29</v>
      </c>
      <c r="I37" t="s">
        <v>739</v>
      </c>
      <c r="J37" t="s">
        <v>740</v>
      </c>
      <c r="K37" t="s">
        <v>1908</v>
      </c>
      <c r="L37">
        <v>900776278</v>
      </c>
      <c r="M37">
        <v>2014</v>
      </c>
      <c r="N37" t="s">
        <v>1909</v>
      </c>
      <c r="O37">
        <v>3182165941</v>
      </c>
      <c r="P37" t="s">
        <v>1910</v>
      </c>
      <c r="Q37" t="s">
        <v>744</v>
      </c>
      <c r="S37" t="s">
        <v>1911</v>
      </c>
      <c r="T37" t="s">
        <v>1912</v>
      </c>
      <c r="U37" t="s">
        <v>1913</v>
      </c>
      <c r="V37" t="s">
        <v>1914</v>
      </c>
      <c r="W37" t="s">
        <v>822</v>
      </c>
      <c r="AD37" t="s">
        <v>823</v>
      </c>
      <c r="AL37" t="str">
        <f>AD37</f>
        <v>Prendas de vestir, excepto prendas de piel</v>
      </c>
      <c r="AM37" t="s">
        <v>824</v>
      </c>
      <c r="AN37" t="s">
        <v>752</v>
      </c>
      <c r="AO37" t="s">
        <v>753</v>
      </c>
      <c r="BB37" t="s">
        <v>22</v>
      </c>
      <c r="BC37" t="s">
        <v>1915</v>
      </c>
      <c r="BD37" t="s">
        <v>1916</v>
      </c>
      <c r="BE37" t="s">
        <v>1917</v>
      </c>
      <c r="BF37" t="s">
        <v>1918</v>
      </c>
      <c r="BG37" t="s">
        <v>1919</v>
      </c>
      <c r="BH37" t="s">
        <v>1920</v>
      </c>
      <c r="BI37" t="s">
        <v>1921</v>
      </c>
      <c r="BJ37" t="s">
        <v>752</v>
      </c>
      <c r="BL37" t="s">
        <v>831</v>
      </c>
      <c r="BO37" t="str">
        <f t="shared" si="1"/>
        <v xml:space="preserve">Producto físico  </v>
      </c>
      <c r="BP37" t="s">
        <v>1922</v>
      </c>
      <c r="BQ37" t="s">
        <v>833</v>
      </c>
      <c r="BR37" t="s">
        <v>834</v>
      </c>
      <c r="BS37" t="s">
        <v>954</v>
      </c>
      <c r="BU37">
        <v>90</v>
      </c>
      <c r="BV37" t="s">
        <v>1923</v>
      </c>
      <c r="BW37" t="s">
        <v>837</v>
      </c>
      <c r="CE37" s="8">
        <v>59000000</v>
      </c>
      <c r="CF37" s="8">
        <v>316000000</v>
      </c>
      <c r="CG37" s="8">
        <v>622000000</v>
      </c>
      <c r="CH37">
        <v>120000000</v>
      </c>
      <c r="CI37" s="8">
        <v>5200000</v>
      </c>
      <c r="CJ37" s="8">
        <v>43000000</v>
      </c>
      <c r="CK37" s="8">
        <v>6320000</v>
      </c>
      <c r="CN37" t="s">
        <v>1183</v>
      </c>
      <c r="CO37" t="s">
        <v>752</v>
      </c>
      <c r="CQ37" t="s">
        <v>839</v>
      </c>
      <c r="CR37" t="s">
        <v>740</v>
      </c>
      <c r="CS37">
        <v>5</v>
      </c>
      <c r="CT37">
        <v>2</v>
      </c>
      <c r="CU37">
        <v>4</v>
      </c>
      <c r="CV37">
        <v>2</v>
      </c>
      <c r="CW37">
        <v>0</v>
      </c>
      <c r="CX37">
        <f t="shared" si="0"/>
        <v>13</v>
      </c>
      <c r="CY37" t="s">
        <v>1924</v>
      </c>
      <c r="CZ37" t="s">
        <v>740</v>
      </c>
      <c r="DA37" t="s">
        <v>884</v>
      </c>
      <c r="DB37" t="s">
        <v>1925</v>
      </c>
      <c r="DC37" t="s">
        <v>1926</v>
      </c>
      <c r="DD37" t="s">
        <v>768</v>
      </c>
      <c r="DE37" t="s">
        <v>1927</v>
      </c>
      <c r="DF37" t="s">
        <v>996</v>
      </c>
      <c r="DG37" t="s">
        <v>768</v>
      </c>
      <c r="DH37" t="s">
        <v>768</v>
      </c>
      <c r="DI37" s="8">
        <v>750000000</v>
      </c>
      <c r="DJ37" s="8">
        <v>1500000000</v>
      </c>
      <c r="DK37" s="8">
        <v>62000000</v>
      </c>
      <c r="DL37" s="8">
        <v>200000000</v>
      </c>
      <c r="DO37" t="s">
        <v>769</v>
      </c>
      <c r="DP37" t="s">
        <v>770</v>
      </c>
      <c r="DT37" t="s">
        <v>32</v>
      </c>
      <c r="DZ37" t="s">
        <v>772</v>
      </c>
      <c r="EA37" t="s">
        <v>843</v>
      </c>
      <c r="EG37" t="s">
        <v>1928</v>
      </c>
      <c r="EH37">
        <v>2</v>
      </c>
      <c r="EI37" t="s">
        <v>1929</v>
      </c>
      <c r="EJ37" t="s">
        <v>1653</v>
      </c>
      <c r="EK37" t="s">
        <v>1930</v>
      </c>
      <c r="EL37" t="s">
        <v>1931</v>
      </c>
      <c r="EM37" t="s">
        <v>1932</v>
      </c>
      <c r="EN37" t="s">
        <v>778</v>
      </c>
      <c r="EO37" t="s">
        <v>849</v>
      </c>
      <c r="EW37" t="s">
        <v>780</v>
      </c>
      <c r="EX37">
        <v>2</v>
      </c>
      <c r="EY37" t="s">
        <v>781</v>
      </c>
      <c r="FC37" t="s">
        <v>798</v>
      </c>
      <c r="FH37" t="s">
        <v>752</v>
      </c>
      <c r="FJ37" t="s">
        <v>785</v>
      </c>
      <c r="FK37" t="s">
        <v>787</v>
      </c>
      <c r="FL37" t="s">
        <v>785</v>
      </c>
      <c r="FM37" t="s">
        <v>787</v>
      </c>
      <c r="FN37" t="s">
        <v>787</v>
      </c>
      <c r="FO37" t="s">
        <v>784</v>
      </c>
      <c r="FP37" t="s">
        <v>784</v>
      </c>
      <c r="FQ37" t="s">
        <v>784</v>
      </c>
      <c r="FR37" t="s">
        <v>784</v>
      </c>
      <c r="FS37" t="s">
        <v>786</v>
      </c>
      <c r="FT37" t="s">
        <v>784</v>
      </c>
      <c r="FU37" t="s">
        <v>784</v>
      </c>
      <c r="FV37" t="s">
        <v>786</v>
      </c>
      <c r="FW37" t="s">
        <v>787</v>
      </c>
      <c r="FX37" t="s">
        <v>787</v>
      </c>
      <c r="FY37" t="s">
        <v>784</v>
      </c>
      <c r="FZ37" t="s">
        <v>787</v>
      </c>
      <c r="GA37" t="s">
        <v>788</v>
      </c>
      <c r="GB37" t="s">
        <v>784</v>
      </c>
      <c r="GC37" t="s">
        <v>787</v>
      </c>
      <c r="GD37" t="s">
        <v>786</v>
      </c>
      <c r="GE37" t="s">
        <v>784</v>
      </c>
      <c r="GF37" t="s">
        <v>787</v>
      </c>
      <c r="GG37" t="s">
        <v>786</v>
      </c>
      <c r="GH37" t="s">
        <v>786</v>
      </c>
      <c r="GI37" t="s">
        <v>784</v>
      </c>
      <c r="GJ37" t="s">
        <v>789</v>
      </c>
      <c r="GK37" t="s">
        <v>789</v>
      </c>
      <c r="GL37" t="s">
        <v>789</v>
      </c>
      <c r="GM37" t="s">
        <v>791</v>
      </c>
      <c r="GN37" t="s">
        <v>1933</v>
      </c>
      <c r="GO37" t="s">
        <v>1934</v>
      </c>
      <c r="GP37" t="s">
        <v>1935</v>
      </c>
      <c r="GQ37" t="s">
        <v>1936</v>
      </c>
      <c r="GR37" t="s">
        <v>778</v>
      </c>
      <c r="GS37" t="s">
        <v>849</v>
      </c>
      <c r="HA37" t="s">
        <v>967</v>
      </c>
      <c r="HB37">
        <v>1</v>
      </c>
      <c r="HH37" t="s">
        <v>853</v>
      </c>
      <c r="HI37" t="s">
        <v>782</v>
      </c>
      <c r="HL37" t="s">
        <v>752</v>
      </c>
      <c r="IO37" t="s">
        <v>1937</v>
      </c>
      <c r="IP37" t="s">
        <v>1938</v>
      </c>
      <c r="IQ37">
        <v>3106651360</v>
      </c>
      <c r="IR37">
        <f t="shared" si="2"/>
        <v>3</v>
      </c>
      <c r="IS37" t="s">
        <v>1915</v>
      </c>
      <c r="IT37" s="9">
        <f t="shared" si="3"/>
        <v>28</v>
      </c>
      <c r="IU37" s="9">
        <v>1989</v>
      </c>
      <c r="IV37" t="s">
        <v>1939</v>
      </c>
      <c r="IW37" t="s">
        <v>812</v>
      </c>
    </row>
    <row r="38" spans="1:260">
      <c r="A38">
        <v>120</v>
      </c>
      <c r="B38" t="s">
        <v>1940</v>
      </c>
      <c r="C38" t="s">
        <v>1941</v>
      </c>
      <c r="D38" t="s">
        <v>737</v>
      </c>
      <c r="E38" t="s">
        <v>738</v>
      </c>
      <c r="I38" t="s">
        <v>739</v>
      </c>
      <c r="J38" t="s">
        <v>740</v>
      </c>
      <c r="K38" t="s">
        <v>1942</v>
      </c>
      <c r="L38">
        <v>14466384</v>
      </c>
      <c r="M38">
        <v>2015</v>
      </c>
      <c r="N38" t="s">
        <v>1943</v>
      </c>
      <c r="O38">
        <v>3136941485</v>
      </c>
      <c r="P38" t="s">
        <v>1944</v>
      </c>
      <c r="Q38" t="s">
        <v>744</v>
      </c>
      <c r="S38" t="s">
        <v>1945</v>
      </c>
      <c r="T38" t="s">
        <v>1946</v>
      </c>
      <c r="U38" t="s">
        <v>1947</v>
      </c>
      <c r="V38" t="s">
        <v>1948</v>
      </c>
      <c r="W38" t="s">
        <v>909</v>
      </c>
      <c r="Z38" t="s">
        <v>1949</v>
      </c>
      <c r="AL38" t="str">
        <f>Z38</f>
        <v>Restaurantes servicios a la mesa</v>
      </c>
      <c r="AM38" t="s">
        <v>751</v>
      </c>
      <c r="AN38" t="s">
        <v>752</v>
      </c>
      <c r="AO38" t="s">
        <v>1298</v>
      </c>
      <c r="BA38" t="s">
        <v>754</v>
      </c>
      <c r="BD38" t="s">
        <v>1950</v>
      </c>
      <c r="BE38" t="s">
        <v>1951</v>
      </c>
      <c r="BF38" t="s">
        <v>1952</v>
      </c>
      <c r="BG38" t="s">
        <v>1953</v>
      </c>
      <c r="BH38" t="s">
        <v>1954</v>
      </c>
      <c r="BI38" t="s">
        <v>1955</v>
      </c>
      <c r="BJ38" t="s">
        <v>752</v>
      </c>
      <c r="BL38" t="s">
        <v>831</v>
      </c>
      <c r="BO38" t="str">
        <f t="shared" si="1"/>
        <v xml:space="preserve">Producto físico  </v>
      </c>
      <c r="BP38" t="s">
        <v>1956</v>
      </c>
      <c r="BQ38" t="s">
        <v>833</v>
      </c>
      <c r="BV38" t="s">
        <v>1957</v>
      </c>
      <c r="CE38" s="8">
        <v>0</v>
      </c>
      <c r="CF38" s="8">
        <v>24000000</v>
      </c>
      <c r="CG38" s="8">
        <v>105403550</v>
      </c>
      <c r="CH38" s="3">
        <v>21020000</v>
      </c>
      <c r="CI38" s="8">
        <v>0</v>
      </c>
      <c r="CJ38" s="8">
        <v>3360000</v>
      </c>
      <c r="CK38" s="8">
        <v>18972639</v>
      </c>
      <c r="CN38" t="s">
        <v>768</v>
      </c>
      <c r="CO38" t="s">
        <v>752</v>
      </c>
      <c r="CQ38" t="s">
        <v>839</v>
      </c>
      <c r="CR38" t="s">
        <v>740</v>
      </c>
      <c r="CS38">
        <v>0</v>
      </c>
      <c r="CT38">
        <v>0</v>
      </c>
      <c r="CU38">
        <v>5</v>
      </c>
      <c r="CV38">
        <v>0</v>
      </c>
      <c r="CW38">
        <v>0</v>
      </c>
      <c r="CX38">
        <f t="shared" si="0"/>
        <v>5</v>
      </c>
      <c r="CY38" t="s">
        <v>1958</v>
      </c>
      <c r="CZ38" t="s">
        <v>740</v>
      </c>
      <c r="DA38" t="s">
        <v>1306</v>
      </c>
      <c r="DB38" t="s">
        <v>885</v>
      </c>
      <c r="DC38" t="s">
        <v>768</v>
      </c>
      <c r="DD38" t="s">
        <v>768</v>
      </c>
      <c r="DE38" t="s">
        <v>768</v>
      </c>
      <c r="DF38" t="s">
        <v>1927</v>
      </c>
      <c r="DG38" t="s">
        <v>768</v>
      </c>
      <c r="DH38" t="s">
        <v>768</v>
      </c>
      <c r="DI38" s="8">
        <v>226827000</v>
      </c>
      <c r="DJ38" s="8">
        <v>330451608</v>
      </c>
      <c r="DK38" s="8">
        <v>40828860</v>
      </c>
      <c r="DL38" s="8">
        <v>59481289</v>
      </c>
      <c r="DO38" t="s">
        <v>769</v>
      </c>
      <c r="DW38" t="s">
        <v>26</v>
      </c>
      <c r="DY38" t="s">
        <v>771</v>
      </c>
      <c r="EA38" t="s">
        <v>843</v>
      </c>
      <c r="EG38" t="s">
        <v>1959</v>
      </c>
      <c r="EH38">
        <v>2</v>
      </c>
      <c r="EI38" t="s">
        <v>1960</v>
      </c>
      <c r="EJ38" t="s">
        <v>1961</v>
      </c>
      <c r="EK38" t="s">
        <v>1962</v>
      </c>
      <c r="EL38" t="s">
        <v>1943</v>
      </c>
      <c r="EM38" t="s">
        <v>1963</v>
      </c>
      <c r="EN38" t="s">
        <v>778</v>
      </c>
      <c r="EO38" t="s">
        <v>849</v>
      </c>
      <c r="EW38" t="s">
        <v>780</v>
      </c>
      <c r="EX38">
        <v>3</v>
      </c>
      <c r="EY38" t="s">
        <v>781</v>
      </c>
      <c r="FC38" t="s">
        <v>798</v>
      </c>
      <c r="FH38" s="9" t="s">
        <v>783</v>
      </c>
      <c r="FI38">
        <v>2</v>
      </c>
      <c r="FJ38" t="s">
        <v>785</v>
      </c>
      <c r="FK38" t="s">
        <v>785</v>
      </c>
      <c r="FL38" t="s">
        <v>785</v>
      </c>
      <c r="FM38" t="s">
        <v>785</v>
      </c>
      <c r="FN38" t="s">
        <v>785</v>
      </c>
      <c r="FO38" t="s">
        <v>788</v>
      </c>
      <c r="FP38" t="s">
        <v>788</v>
      </c>
      <c r="FQ38" t="s">
        <v>788</v>
      </c>
      <c r="FR38" t="s">
        <v>785</v>
      </c>
      <c r="FS38" t="s">
        <v>788</v>
      </c>
      <c r="FT38" t="s">
        <v>788</v>
      </c>
      <c r="FU38" t="s">
        <v>785</v>
      </c>
      <c r="FV38" t="s">
        <v>788</v>
      </c>
      <c r="FW38" t="s">
        <v>788</v>
      </c>
      <c r="FX38" t="s">
        <v>788</v>
      </c>
      <c r="FY38" t="s">
        <v>785</v>
      </c>
      <c r="FZ38" t="s">
        <v>788</v>
      </c>
      <c r="GA38" t="s">
        <v>788</v>
      </c>
      <c r="GB38" t="s">
        <v>785</v>
      </c>
      <c r="GC38" t="s">
        <v>785</v>
      </c>
      <c r="GD38" t="s">
        <v>788</v>
      </c>
      <c r="GE38" t="s">
        <v>785</v>
      </c>
      <c r="GF38" t="s">
        <v>788</v>
      </c>
      <c r="GG38" t="s">
        <v>788</v>
      </c>
      <c r="GH38" t="s">
        <v>788</v>
      </c>
      <c r="GI38" t="s">
        <v>785</v>
      </c>
      <c r="GJ38" t="s">
        <v>1082</v>
      </c>
      <c r="GK38" t="s">
        <v>1083</v>
      </c>
      <c r="GL38" t="s">
        <v>790</v>
      </c>
      <c r="GM38" t="s">
        <v>791</v>
      </c>
      <c r="GN38" t="s">
        <v>1964</v>
      </c>
      <c r="GO38" t="s">
        <v>1965</v>
      </c>
      <c r="GP38" t="s">
        <v>1943</v>
      </c>
      <c r="GQ38" t="s">
        <v>1966</v>
      </c>
      <c r="GR38" t="s">
        <v>804</v>
      </c>
      <c r="GS38" t="s">
        <v>849</v>
      </c>
      <c r="HA38" t="s">
        <v>967</v>
      </c>
      <c r="HB38">
        <v>5</v>
      </c>
      <c r="HD38" t="s">
        <v>797</v>
      </c>
      <c r="HH38" t="s">
        <v>853</v>
      </c>
      <c r="HL38" t="s">
        <v>799</v>
      </c>
      <c r="HM38">
        <v>1</v>
      </c>
      <c r="IN38" t="s">
        <v>1967</v>
      </c>
      <c r="IO38" t="s">
        <v>1968</v>
      </c>
      <c r="IP38" t="s">
        <v>1969</v>
      </c>
      <c r="IQ38">
        <v>3206777947</v>
      </c>
      <c r="IR38">
        <f t="shared" si="2"/>
        <v>2</v>
      </c>
      <c r="IS38" s="9" t="s">
        <v>811</v>
      </c>
      <c r="IT38" s="9">
        <f t="shared" si="3"/>
        <v>34</v>
      </c>
      <c r="IU38" s="9">
        <v>1983</v>
      </c>
      <c r="IV38" t="s">
        <v>1970</v>
      </c>
      <c r="IW38" t="s">
        <v>812</v>
      </c>
      <c r="IZ38">
        <v>1</v>
      </c>
    </row>
    <row r="39" spans="1:260">
      <c r="A39">
        <v>121</v>
      </c>
      <c r="B39" t="s">
        <v>1971</v>
      </c>
      <c r="C39" t="s">
        <v>1972</v>
      </c>
      <c r="D39" t="s">
        <v>737</v>
      </c>
      <c r="E39" t="s">
        <v>738</v>
      </c>
      <c r="I39" t="s">
        <v>739</v>
      </c>
      <c r="J39" t="s">
        <v>740</v>
      </c>
      <c r="K39" t="s">
        <v>1973</v>
      </c>
      <c r="L39">
        <v>900313264</v>
      </c>
      <c r="M39">
        <v>2009</v>
      </c>
      <c r="N39" t="s">
        <v>1974</v>
      </c>
      <c r="O39">
        <v>3182527579</v>
      </c>
      <c r="P39" t="s">
        <v>1975</v>
      </c>
      <c r="Q39" t="s">
        <v>1976</v>
      </c>
      <c r="S39" t="s">
        <v>1977</v>
      </c>
      <c r="T39" t="s">
        <v>1978</v>
      </c>
      <c r="V39" t="s">
        <v>1979</v>
      </c>
      <c r="W39" t="s">
        <v>749</v>
      </c>
      <c r="X39" t="s">
        <v>1980</v>
      </c>
      <c r="AL39" t="s">
        <v>1980</v>
      </c>
      <c r="AM39" t="s">
        <v>1981</v>
      </c>
      <c r="AN39" t="s">
        <v>740</v>
      </c>
      <c r="AO39" t="s">
        <v>753</v>
      </c>
      <c r="BA39" t="s">
        <v>754</v>
      </c>
      <c r="BD39" t="s">
        <v>1982</v>
      </c>
      <c r="BE39" t="s">
        <v>1983</v>
      </c>
      <c r="BF39" t="s">
        <v>1984</v>
      </c>
      <c r="BG39" t="s">
        <v>1985</v>
      </c>
      <c r="BH39" t="s">
        <v>1986</v>
      </c>
      <c r="BI39" t="s">
        <v>760</v>
      </c>
      <c r="BJ39" t="s">
        <v>752</v>
      </c>
      <c r="BN39" t="s">
        <v>761</v>
      </c>
      <c r="BO39" t="str">
        <f t="shared" si="1"/>
        <v xml:space="preserve">  Servicio</v>
      </c>
      <c r="BP39" t="s">
        <v>1987</v>
      </c>
      <c r="BZ39" t="s">
        <v>764</v>
      </c>
      <c r="CD39">
        <v>97</v>
      </c>
      <c r="CE39" s="8">
        <v>6213350000</v>
      </c>
      <c r="CF39" s="8">
        <v>8647178000</v>
      </c>
      <c r="CG39" s="8">
        <v>11802446000</v>
      </c>
      <c r="CH39">
        <v>2196737000</v>
      </c>
      <c r="CI39" s="8">
        <v>746624000</v>
      </c>
      <c r="CJ39" s="8">
        <v>1077129000</v>
      </c>
      <c r="CK39" s="8">
        <v>1167027000</v>
      </c>
      <c r="CN39" t="s">
        <v>1988</v>
      </c>
      <c r="CO39" t="s">
        <v>752</v>
      </c>
      <c r="CQ39" t="s">
        <v>995</v>
      </c>
      <c r="CR39" t="s">
        <v>740</v>
      </c>
      <c r="CS39">
        <v>340</v>
      </c>
      <c r="CT39">
        <v>0</v>
      </c>
      <c r="CU39">
        <v>0</v>
      </c>
      <c r="CV39">
        <v>0</v>
      </c>
      <c r="CW39">
        <v>0</v>
      </c>
      <c r="CX39">
        <f t="shared" si="0"/>
        <v>340</v>
      </c>
      <c r="CY39" t="s">
        <v>1989</v>
      </c>
      <c r="CZ39" t="s">
        <v>752</v>
      </c>
      <c r="DA39" t="s">
        <v>768</v>
      </c>
      <c r="DB39" t="s">
        <v>768</v>
      </c>
      <c r="DC39" t="s">
        <v>768</v>
      </c>
      <c r="DD39" t="s">
        <v>768</v>
      </c>
      <c r="DE39" t="s">
        <v>768</v>
      </c>
      <c r="DF39" t="s">
        <v>768</v>
      </c>
      <c r="DG39" t="s">
        <v>768</v>
      </c>
      <c r="DH39" t="s">
        <v>768</v>
      </c>
      <c r="DI39" s="8">
        <v>13000000000</v>
      </c>
      <c r="DJ39" s="8">
        <v>15000000000</v>
      </c>
      <c r="DK39" s="8">
        <v>1283730000</v>
      </c>
      <c r="DL39" s="8">
        <v>1412103000</v>
      </c>
      <c r="DO39" t="s">
        <v>769</v>
      </c>
      <c r="DW39" t="s">
        <v>26</v>
      </c>
      <c r="DY39" t="s">
        <v>771</v>
      </c>
      <c r="EA39" t="s">
        <v>843</v>
      </c>
      <c r="EG39" t="s">
        <v>1990</v>
      </c>
      <c r="EH39">
        <v>5</v>
      </c>
      <c r="EI39" t="s">
        <v>1991</v>
      </c>
      <c r="EJ39" t="s">
        <v>1992</v>
      </c>
      <c r="EK39" t="s">
        <v>1993</v>
      </c>
      <c r="EL39" t="s">
        <v>1974</v>
      </c>
      <c r="EM39" t="s">
        <v>1994</v>
      </c>
      <c r="EN39" t="s">
        <v>778</v>
      </c>
      <c r="EO39" t="s">
        <v>849</v>
      </c>
      <c r="EW39" t="s">
        <v>780</v>
      </c>
      <c r="EX39">
        <v>8</v>
      </c>
      <c r="EY39" t="s">
        <v>781</v>
      </c>
      <c r="FA39" t="s">
        <v>858</v>
      </c>
      <c r="FH39" t="s">
        <v>752</v>
      </c>
      <c r="FJ39" t="s">
        <v>784</v>
      </c>
      <c r="FK39" t="s">
        <v>784</v>
      </c>
      <c r="FL39" t="s">
        <v>784</v>
      </c>
      <c r="FM39" t="s">
        <v>786</v>
      </c>
      <c r="FN39" t="s">
        <v>784</v>
      </c>
      <c r="FO39" t="s">
        <v>786</v>
      </c>
      <c r="FP39" t="s">
        <v>784</v>
      </c>
      <c r="FQ39" t="s">
        <v>786</v>
      </c>
      <c r="FR39" t="s">
        <v>784</v>
      </c>
      <c r="FS39" t="s">
        <v>786</v>
      </c>
      <c r="FT39" t="s">
        <v>784</v>
      </c>
      <c r="FU39" t="s">
        <v>786</v>
      </c>
      <c r="FV39" t="s">
        <v>786</v>
      </c>
      <c r="FW39" t="s">
        <v>786</v>
      </c>
      <c r="FX39" t="s">
        <v>786</v>
      </c>
      <c r="FY39" t="s">
        <v>784</v>
      </c>
      <c r="FZ39" t="s">
        <v>786</v>
      </c>
      <c r="GA39" t="s">
        <v>786</v>
      </c>
      <c r="GB39" t="s">
        <v>784</v>
      </c>
      <c r="GC39" t="s">
        <v>784</v>
      </c>
      <c r="GD39" t="s">
        <v>786</v>
      </c>
      <c r="GE39" t="s">
        <v>784</v>
      </c>
      <c r="GF39" t="s">
        <v>786</v>
      </c>
      <c r="GG39" t="s">
        <v>786</v>
      </c>
      <c r="GH39" t="s">
        <v>784</v>
      </c>
      <c r="GI39" t="s">
        <v>784</v>
      </c>
      <c r="GJ39" t="s">
        <v>1082</v>
      </c>
      <c r="GK39" t="s">
        <v>1083</v>
      </c>
      <c r="GL39" t="s">
        <v>790</v>
      </c>
      <c r="GM39" t="s">
        <v>791</v>
      </c>
      <c r="GN39" t="s">
        <v>1995</v>
      </c>
      <c r="GO39" t="s">
        <v>1996</v>
      </c>
      <c r="GP39" t="s">
        <v>1997</v>
      </c>
      <c r="GQ39" t="s">
        <v>1998</v>
      </c>
      <c r="GR39" t="s">
        <v>778</v>
      </c>
      <c r="GS39" t="s">
        <v>849</v>
      </c>
      <c r="HA39" t="s">
        <v>806</v>
      </c>
      <c r="HB39">
        <v>1</v>
      </c>
      <c r="HD39" t="s">
        <v>797</v>
      </c>
      <c r="HG39" t="s">
        <v>798</v>
      </c>
      <c r="HL39" t="s">
        <v>752</v>
      </c>
      <c r="HN39" t="s">
        <v>1999</v>
      </c>
      <c r="HO39" t="s">
        <v>2000</v>
      </c>
      <c r="HP39" t="s">
        <v>2001</v>
      </c>
      <c r="HQ39" t="s">
        <v>2002</v>
      </c>
      <c r="HR39" t="s">
        <v>804</v>
      </c>
      <c r="HS39" t="s">
        <v>849</v>
      </c>
      <c r="IA39" t="s">
        <v>806</v>
      </c>
      <c r="IB39">
        <v>1</v>
      </c>
      <c r="ID39" t="s">
        <v>797</v>
      </c>
      <c r="IH39" t="s">
        <v>853</v>
      </c>
      <c r="IL39" t="s">
        <v>752</v>
      </c>
      <c r="IR39">
        <f t="shared" si="2"/>
        <v>8</v>
      </c>
      <c r="IS39" s="9" t="s">
        <v>811</v>
      </c>
      <c r="IT39" s="9">
        <f t="shared" si="3"/>
        <v>49</v>
      </c>
      <c r="IU39" s="9">
        <v>1968</v>
      </c>
      <c r="IV39" t="s">
        <v>1974</v>
      </c>
      <c r="IW39" t="s">
        <v>859</v>
      </c>
    </row>
    <row r="40" spans="1:260">
      <c r="A40">
        <v>124</v>
      </c>
      <c r="B40" t="s">
        <v>2003</v>
      </c>
      <c r="C40" t="s">
        <v>2004</v>
      </c>
      <c r="D40" t="s">
        <v>737</v>
      </c>
      <c r="E40" t="s">
        <v>738</v>
      </c>
      <c r="F40" t="s">
        <v>1096</v>
      </c>
      <c r="G40">
        <v>2</v>
      </c>
      <c r="I40" t="s">
        <v>739</v>
      </c>
      <c r="J40" t="s">
        <v>740</v>
      </c>
      <c r="K40" t="s">
        <v>2005</v>
      </c>
      <c r="L40">
        <v>9001097488</v>
      </c>
      <c r="M40">
        <v>2008</v>
      </c>
      <c r="N40" t="s">
        <v>2006</v>
      </c>
      <c r="O40">
        <v>3014005593</v>
      </c>
      <c r="P40" t="s">
        <v>2007</v>
      </c>
      <c r="Q40" t="s">
        <v>744</v>
      </c>
      <c r="S40" t="s">
        <v>2008</v>
      </c>
      <c r="T40" t="s">
        <v>2009</v>
      </c>
      <c r="U40" t="s">
        <v>2010</v>
      </c>
      <c r="V40" t="s">
        <v>2011</v>
      </c>
      <c r="W40" t="s">
        <v>909</v>
      </c>
      <c r="Z40" t="s">
        <v>1674</v>
      </c>
      <c r="AL40" t="str">
        <f>Z40</f>
        <v>Comercio al por mayor de productos diversos</v>
      </c>
      <c r="AM40" t="s">
        <v>1981</v>
      </c>
      <c r="AN40" t="s">
        <v>752</v>
      </c>
      <c r="AO40" t="s">
        <v>1298</v>
      </c>
      <c r="AQ40" t="s">
        <v>1480</v>
      </c>
      <c r="BD40" t="s">
        <v>2012</v>
      </c>
      <c r="BE40" t="s">
        <v>2013</v>
      </c>
      <c r="BF40" t="s">
        <v>2014</v>
      </c>
      <c r="BG40" t="s">
        <v>2015</v>
      </c>
      <c r="BH40" t="s">
        <v>2016</v>
      </c>
      <c r="BI40" t="s">
        <v>2017</v>
      </c>
      <c r="BJ40" t="s">
        <v>752</v>
      </c>
      <c r="BN40" t="s">
        <v>761</v>
      </c>
      <c r="BO40" t="str">
        <f t="shared" si="1"/>
        <v xml:space="preserve">  Servicio</v>
      </c>
      <c r="BP40" t="s">
        <v>2018</v>
      </c>
      <c r="BZ40" t="s">
        <v>764</v>
      </c>
      <c r="CD40">
        <v>80</v>
      </c>
      <c r="CE40" s="8">
        <v>527395246</v>
      </c>
      <c r="CF40" s="8">
        <v>1125424079</v>
      </c>
      <c r="CG40" s="8">
        <v>1819589839</v>
      </c>
      <c r="CH40">
        <v>88561738</v>
      </c>
      <c r="CI40" s="8">
        <v>60582191</v>
      </c>
      <c r="CJ40" s="8">
        <v>119108390</v>
      </c>
      <c r="CK40" s="8">
        <v>260304634</v>
      </c>
      <c r="CN40" t="s">
        <v>2019</v>
      </c>
      <c r="CO40" t="s">
        <v>752</v>
      </c>
      <c r="CQ40" t="s">
        <v>995</v>
      </c>
      <c r="CR40" t="s">
        <v>740</v>
      </c>
      <c r="CS40">
        <v>15</v>
      </c>
      <c r="CT40">
        <v>5</v>
      </c>
      <c r="CU40">
        <v>1</v>
      </c>
      <c r="CV40">
        <v>0</v>
      </c>
      <c r="CW40">
        <v>0</v>
      </c>
      <c r="CX40">
        <f t="shared" si="0"/>
        <v>21</v>
      </c>
      <c r="CY40" t="s">
        <v>2020</v>
      </c>
      <c r="CZ40" t="s">
        <v>752</v>
      </c>
      <c r="DA40" t="s">
        <v>768</v>
      </c>
      <c r="DB40" t="s">
        <v>768</v>
      </c>
      <c r="DC40" t="s">
        <v>768</v>
      </c>
      <c r="DD40" t="s">
        <v>768</v>
      </c>
      <c r="DE40" t="s">
        <v>768</v>
      </c>
      <c r="DF40" t="s">
        <v>768</v>
      </c>
      <c r="DG40" t="s">
        <v>768</v>
      </c>
      <c r="DH40" t="s">
        <v>768</v>
      </c>
      <c r="DI40" s="8">
        <v>1500000000</v>
      </c>
      <c r="DJ40" s="8">
        <v>2000000000</v>
      </c>
      <c r="DK40" s="8">
        <v>350000000</v>
      </c>
      <c r="DL40" s="8">
        <v>400000000</v>
      </c>
      <c r="DO40" t="s">
        <v>769</v>
      </c>
      <c r="DP40" t="s">
        <v>770</v>
      </c>
      <c r="DW40" t="s">
        <v>26</v>
      </c>
      <c r="DY40" t="s">
        <v>771</v>
      </c>
      <c r="DZ40" t="s">
        <v>772</v>
      </c>
      <c r="EG40" t="s">
        <v>2021</v>
      </c>
      <c r="EH40">
        <v>3</v>
      </c>
      <c r="EI40" t="s">
        <v>2022</v>
      </c>
      <c r="EJ40" t="s">
        <v>2023</v>
      </c>
      <c r="EK40" t="s">
        <v>2024</v>
      </c>
      <c r="EL40" t="s">
        <v>2006</v>
      </c>
      <c r="EM40" t="s">
        <v>2025</v>
      </c>
      <c r="EN40" t="s">
        <v>778</v>
      </c>
      <c r="EO40" t="s">
        <v>849</v>
      </c>
      <c r="EW40" t="s">
        <v>780</v>
      </c>
      <c r="EX40">
        <v>10</v>
      </c>
      <c r="FD40" t="s">
        <v>853</v>
      </c>
      <c r="FE40" t="s">
        <v>782</v>
      </c>
      <c r="FH40" t="s">
        <v>799</v>
      </c>
      <c r="FI40">
        <v>1</v>
      </c>
      <c r="FJ40" t="s">
        <v>784</v>
      </c>
      <c r="FK40" t="s">
        <v>784</v>
      </c>
      <c r="FL40" t="s">
        <v>785</v>
      </c>
      <c r="FM40" t="s">
        <v>784</v>
      </c>
      <c r="FN40" t="s">
        <v>786</v>
      </c>
      <c r="FO40" t="s">
        <v>786</v>
      </c>
      <c r="FP40" t="s">
        <v>786</v>
      </c>
      <c r="FQ40" t="s">
        <v>786</v>
      </c>
      <c r="FR40" t="s">
        <v>785</v>
      </c>
      <c r="FS40" t="s">
        <v>786</v>
      </c>
      <c r="FT40" t="s">
        <v>784</v>
      </c>
      <c r="FU40" t="s">
        <v>786</v>
      </c>
      <c r="FV40" t="s">
        <v>786</v>
      </c>
      <c r="FW40" t="s">
        <v>786</v>
      </c>
      <c r="FX40" t="s">
        <v>786</v>
      </c>
      <c r="FY40" t="s">
        <v>784</v>
      </c>
      <c r="FZ40" t="s">
        <v>786</v>
      </c>
      <c r="GA40" t="s">
        <v>786</v>
      </c>
      <c r="GB40" t="s">
        <v>784</v>
      </c>
      <c r="GC40" t="s">
        <v>786</v>
      </c>
      <c r="GD40" t="s">
        <v>786</v>
      </c>
      <c r="GE40" t="s">
        <v>784</v>
      </c>
      <c r="GF40" t="s">
        <v>786</v>
      </c>
      <c r="GG40" t="s">
        <v>786</v>
      </c>
      <c r="GH40" t="s">
        <v>784</v>
      </c>
      <c r="GI40" t="s">
        <v>785</v>
      </c>
      <c r="GJ40" t="s">
        <v>789</v>
      </c>
      <c r="GK40" t="s">
        <v>789</v>
      </c>
      <c r="GL40" t="s">
        <v>789</v>
      </c>
      <c r="GM40" t="s">
        <v>791</v>
      </c>
      <c r="GN40" t="s">
        <v>2026</v>
      </c>
      <c r="GO40" t="s">
        <v>2027</v>
      </c>
      <c r="GP40" t="s">
        <v>2028</v>
      </c>
      <c r="GQ40" t="s">
        <v>2029</v>
      </c>
      <c r="GR40" t="s">
        <v>778</v>
      </c>
      <c r="GS40" t="s">
        <v>849</v>
      </c>
      <c r="HA40" t="s">
        <v>967</v>
      </c>
      <c r="HB40">
        <v>15</v>
      </c>
      <c r="HE40" t="s">
        <v>858</v>
      </c>
      <c r="HH40" t="s">
        <v>853</v>
      </c>
      <c r="HL40" t="s">
        <v>752</v>
      </c>
      <c r="HN40" t="s">
        <v>2030</v>
      </c>
      <c r="HO40" t="s">
        <v>2031</v>
      </c>
      <c r="HP40" t="s">
        <v>2032</v>
      </c>
      <c r="HQ40" t="s">
        <v>2033</v>
      </c>
      <c r="HR40" t="s">
        <v>778</v>
      </c>
      <c r="HS40" t="s">
        <v>805</v>
      </c>
      <c r="IA40" t="s">
        <v>796</v>
      </c>
      <c r="IB40">
        <v>3</v>
      </c>
      <c r="IF40" t="s">
        <v>901</v>
      </c>
      <c r="IL40" t="s">
        <v>752</v>
      </c>
      <c r="IN40" t="s">
        <v>2034</v>
      </c>
      <c r="IR40">
        <f t="shared" si="2"/>
        <v>9</v>
      </c>
      <c r="IS40" t="s">
        <v>1480</v>
      </c>
      <c r="IT40" s="9">
        <f t="shared" si="3"/>
        <v>45</v>
      </c>
      <c r="IU40" s="9">
        <v>1972</v>
      </c>
      <c r="IV40" t="s">
        <v>2006</v>
      </c>
      <c r="IW40" t="s">
        <v>1136</v>
      </c>
    </row>
    <row r="41" spans="1:260">
      <c r="A41">
        <v>125</v>
      </c>
      <c r="B41" t="s">
        <v>2035</v>
      </c>
      <c r="C41" t="s">
        <v>2036</v>
      </c>
      <c r="D41" t="s">
        <v>737</v>
      </c>
      <c r="E41" t="s">
        <v>738</v>
      </c>
      <c r="I41" t="s">
        <v>739</v>
      </c>
      <c r="J41" t="s">
        <v>740</v>
      </c>
      <c r="K41" t="s">
        <v>2037</v>
      </c>
      <c r="L41">
        <v>805025692</v>
      </c>
      <c r="M41">
        <v>2003</v>
      </c>
      <c r="N41" t="s">
        <v>2038</v>
      </c>
      <c r="O41">
        <v>3113739561</v>
      </c>
      <c r="P41" t="s">
        <v>2039</v>
      </c>
      <c r="Q41" t="s">
        <v>744</v>
      </c>
      <c r="S41" t="s">
        <v>2040</v>
      </c>
      <c r="U41" t="s">
        <v>2041</v>
      </c>
      <c r="V41" t="s">
        <v>2042</v>
      </c>
      <c r="W41" t="s">
        <v>909</v>
      </c>
      <c r="Z41" t="s">
        <v>983</v>
      </c>
      <c r="AA41" t="s">
        <v>2043</v>
      </c>
      <c r="AL41" t="str">
        <f>CONCATENATE(Z41," ",AA41)</f>
        <v>Otra actividad - ¿Cuál? productos promocionales con diseño excluviso</v>
      </c>
      <c r="AM41" t="s">
        <v>751</v>
      </c>
      <c r="AN41" t="s">
        <v>752</v>
      </c>
      <c r="AO41" t="s">
        <v>753</v>
      </c>
      <c r="BA41" t="s">
        <v>754</v>
      </c>
      <c r="BD41" t="s">
        <v>2044</v>
      </c>
      <c r="BE41" t="s">
        <v>2045</v>
      </c>
      <c r="BF41" t="s">
        <v>2046</v>
      </c>
      <c r="BG41" t="s">
        <v>2047</v>
      </c>
      <c r="BH41" t="s">
        <v>2048</v>
      </c>
      <c r="BI41" t="s">
        <v>2049</v>
      </c>
      <c r="BJ41" t="s">
        <v>752</v>
      </c>
      <c r="BL41" t="s">
        <v>831</v>
      </c>
      <c r="BN41" t="s">
        <v>761</v>
      </c>
      <c r="BO41" t="str">
        <f t="shared" si="1"/>
        <v>Producto físico  Servicio</v>
      </c>
      <c r="BP41" t="s">
        <v>2050</v>
      </c>
      <c r="BQ41" t="s">
        <v>833</v>
      </c>
      <c r="BR41" t="s">
        <v>834</v>
      </c>
      <c r="BT41" t="s">
        <v>835</v>
      </c>
      <c r="BU41">
        <v>20</v>
      </c>
      <c r="BV41" t="s">
        <v>2051</v>
      </c>
      <c r="BX41" t="s">
        <v>837</v>
      </c>
      <c r="BZ41" t="s">
        <v>764</v>
      </c>
      <c r="CD41">
        <v>99.5</v>
      </c>
      <c r="CE41" s="8">
        <v>4047799315</v>
      </c>
      <c r="CF41" s="8">
        <v>4028477798</v>
      </c>
      <c r="CG41" s="8">
        <v>3379566707</v>
      </c>
      <c r="CH41">
        <v>543399192</v>
      </c>
      <c r="CI41" s="8">
        <v>146878279</v>
      </c>
      <c r="CJ41" s="8">
        <v>-8397205</v>
      </c>
      <c r="CK41" s="8">
        <v>10257156</v>
      </c>
      <c r="CN41" t="s">
        <v>2052</v>
      </c>
      <c r="CO41" t="s">
        <v>752</v>
      </c>
      <c r="CQ41" t="s">
        <v>882</v>
      </c>
      <c r="CR41" t="s">
        <v>752</v>
      </c>
      <c r="CS41">
        <v>11</v>
      </c>
      <c r="CT41">
        <v>3</v>
      </c>
      <c r="CU41">
        <v>0</v>
      </c>
      <c r="CV41">
        <v>0</v>
      </c>
      <c r="CW41">
        <v>0</v>
      </c>
      <c r="CX41">
        <f t="shared" si="0"/>
        <v>14</v>
      </c>
      <c r="CY41" t="s">
        <v>2053</v>
      </c>
      <c r="CZ41" t="s">
        <v>752</v>
      </c>
      <c r="DA41" t="s">
        <v>768</v>
      </c>
      <c r="DB41" t="s">
        <v>768</v>
      </c>
      <c r="DC41" t="s">
        <v>768</v>
      </c>
      <c r="DD41" t="s">
        <v>768</v>
      </c>
      <c r="DE41" t="s">
        <v>768</v>
      </c>
      <c r="DF41" t="s">
        <v>768</v>
      </c>
      <c r="DG41" t="s">
        <v>768</v>
      </c>
      <c r="DH41" t="s">
        <v>768</v>
      </c>
      <c r="DI41" s="8">
        <v>3500000000</v>
      </c>
      <c r="DJ41" s="8">
        <v>3700000000</v>
      </c>
      <c r="DK41" s="8">
        <v>6700000</v>
      </c>
      <c r="DL41" s="8">
        <v>7200000</v>
      </c>
      <c r="DM41" t="s">
        <v>887</v>
      </c>
      <c r="DN41" t="s">
        <v>888</v>
      </c>
      <c r="DO41" t="s">
        <v>769</v>
      </c>
      <c r="DP41" t="s">
        <v>770</v>
      </c>
      <c r="DW41" t="s">
        <v>26</v>
      </c>
      <c r="DZ41" t="s">
        <v>772</v>
      </c>
      <c r="EA41" t="s">
        <v>843</v>
      </c>
      <c r="EG41" t="s">
        <v>2054</v>
      </c>
      <c r="EH41">
        <v>1</v>
      </c>
      <c r="EI41" t="s">
        <v>2055</v>
      </c>
      <c r="EJ41" t="s">
        <v>2056</v>
      </c>
      <c r="EK41" t="s">
        <v>2057</v>
      </c>
      <c r="EL41" t="s">
        <v>2058</v>
      </c>
      <c r="EM41" t="s">
        <v>2059</v>
      </c>
      <c r="EN41" t="s">
        <v>804</v>
      </c>
      <c r="EO41" t="s">
        <v>849</v>
      </c>
      <c r="EW41" t="s">
        <v>780</v>
      </c>
      <c r="EX41">
        <v>10</v>
      </c>
      <c r="EY41" t="s">
        <v>781</v>
      </c>
      <c r="FC41" t="s">
        <v>798</v>
      </c>
      <c r="FH41" t="s">
        <v>752</v>
      </c>
      <c r="FJ41" t="s">
        <v>785</v>
      </c>
      <c r="FK41" t="s">
        <v>784</v>
      </c>
      <c r="FL41" t="s">
        <v>785</v>
      </c>
      <c r="FM41" t="s">
        <v>786</v>
      </c>
      <c r="FN41" t="s">
        <v>784</v>
      </c>
      <c r="FO41" t="s">
        <v>786</v>
      </c>
      <c r="FP41" t="s">
        <v>784</v>
      </c>
      <c r="FQ41" t="s">
        <v>786</v>
      </c>
      <c r="FR41" t="s">
        <v>785</v>
      </c>
      <c r="FS41" t="s">
        <v>788</v>
      </c>
      <c r="FT41" t="s">
        <v>785</v>
      </c>
      <c r="FU41" t="s">
        <v>787</v>
      </c>
      <c r="FV41" t="s">
        <v>786</v>
      </c>
      <c r="FW41" t="s">
        <v>788</v>
      </c>
      <c r="FX41" t="s">
        <v>785</v>
      </c>
      <c r="FY41" t="s">
        <v>785</v>
      </c>
      <c r="FZ41" t="s">
        <v>788</v>
      </c>
      <c r="GA41" t="s">
        <v>788</v>
      </c>
      <c r="GB41" t="s">
        <v>785</v>
      </c>
      <c r="GC41" t="s">
        <v>784</v>
      </c>
      <c r="GD41" t="s">
        <v>788</v>
      </c>
      <c r="GE41" t="s">
        <v>785</v>
      </c>
      <c r="GF41" t="s">
        <v>788</v>
      </c>
      <c r="GG41" t="s">
        <v>788</v>
      </c>
      <c r="GH41" t="s">
        <v>786</v>
      </c>
      <c r="GI41" t="s">
        <v>785</v>
      </c>
      <c r="GJ41" t="s">
        <v>789</v>
      </c>
      <c r="GK41" t="s">
        <v>789</v>
      </c>
      <c r="GL41" t="s">
        <v>790</v>
      </c>
      <c r="GM41" t="s">
        <v>791</v>
      </c>
      <c r="IR41">
        <f t="shared" si="2"/>
        <v>14</v>
      </c>
      <c r="IS41" s="9" t="s">
        <v>811</v>
      </c>
      <c r="IT41" s="9">
        <f t="shared" si="3"/>
        <v>43</v>
      </c>
      <c r="IU41" s="9">
        <v>1974</v>
      </c>
      <c r="IV41" t="s">
        <v>2058</v>
      </c>
      <c r="IW41" t="s">
        <v>1136</v>
      </c>
    </row>
    <row r="42" spans="1:260">
      <c r="A42">
        <v>128</v>
      </c>
      <c r="B42" t="s">
        <v>2060</v>
      </c>
      <c r="C42" t="s">
        <v>2061</v>
      </c>
      <c r="D42" t="s">
        <v>737</v>
      </c>
      <c r="E42" t="s">
        <v>738</v>
      </c>
      <c r="F42" t="s">
        <v>1096</v>
      </c>
      <c r="G42">
        <v>2</v>
      </c>
      <c r="I42" t="s">
        <v>739</v>
      </c>
      <c r="J42" t="s">
        <v>740</v>
      </c>
      <c r="K42" t="s">
        <v>2062</v>
      </c>
      <c r="L42">
        <v>900399972</v>
      </c>
      <c r="M42">
        <v>2010</v>
      </c>
      <c r="N42" t="s">
        <v>2063</v>
      </c>
      <c r="O42">
        <v>8803950</v>
      </c>
      <c r="P42" t="s">
        <v>2064</v>
      </c>
      <c r="Q42" t="s">
        <v>744</v>
      </c>
      <c r="S42" t="s">
        <v>2065</v>
      </c>
      <c r="T42" t="s">
        <v>2066</v>
      </c>
      <c r="U42" t="s">
        <v>2062</v>
      </c>
      <c r="V42" t="s">
        <v>2067</v>
      </c>
      <c r="W42" t="s">
        <v>749</v>
      </c>
      <c r="X42" t="s">
        <v>983</v>
      </c>
      <c r="Y42" t="s">
        <v>2068</v>
      </c>
      <c r="AL42" t="str">
        <f>CONCATENATE(X42," ",Y42)</f>
        <v>Otra actividad - ¿Cuál? Telecomunicaciones</v>
      </c>
      <c r="AM42" t="s">
        <v>751</v>
      </c>
      <c r="AN42" t="s">
        <v>740</v>
      </c>
      <c r="AO42" t="s">
        <v>1064</v>
      </c>
      <c r="BA42" t="s">
        <v>754</v>
      </c>
      <c r="BD42" t="s">
        <v>2069</v>
      </c>
      <c r="BE42" t="s">
        <v>2070</v>
      </c>
      <c r="BF42" t="s">
        <v>2071</v>
      </c>
      <c r="BG42" t="s">
        <v>2072</v>
      </c>
      <c r="BH42" t="s">
        <v>2073</v>
      </c>
      <c r="BI42" t="s">
        <v>2074</v>
      </c>
      <c r="BJ42" t="s">
        <v>752</v>
      </c>
      <c r="BN42" t="s">
        <v>761</v>
      </c>
      <c r="BO42" t="str">
        <f t="shared" si="1"/>
        <v xml:space="preserve">  Servicio</v>
      </c>
      <c r="BP42" t="s">
        <v>2075</v>
      </c>
      <c r="BZ42" t="s">
        <v>764</v>
      </c>
      <c r="CA42" t="s">
        <v>806</v>
      </c>
      <c r="CB42" t="s">
        <v>2076</v>
      </c>
      <c r="CD42">
        <v>95</v>
      </c>
      <c r="CE42" s="8">
        <v>169533534</v>
      </c>
      <c r="CF42" s="8">
        <v>450236688</v>
      </c>
      <c r="CG42" s="8">
        <v>536947250</v>
      </c>
      <c r="CH42">
        <v>188516373</v>
      </c>
      <c r="CI42" s="8">
        <v>11805934</v>
      </c>
      <c r="CJ42" s="8">
        <v>-119814769</v>
      </c>
      <c r="CK42" s="8">
        <v>-174366805</v>
      </c>
      <c r="CN42" t="s">
        <v>2077</v>
      </c>
      <c r="CO42" t="s">
        <v>752</v>
      </c>
      <c r="CQ42" t="s">
        <v>839</v>
      </c>
      <c r="CR42" t="s">
        <v>752</v>
      </c>
      <c r="CS42">
        <v>5</v>
      </c>
      <c r="CT42">
        <v>0</v>
      </c>
      <c r="CU42">
        <v>4</v>
      </c>
      <c r="CV42">
        <v>0</v>
      </c>
      <c r="CW42">
        <v>0</v>
      </c>
      <c r="CX42">
        <f t="shared" si="0"/>
        <v>9</v>
      </c>
      <c r="CY42" t="s">
        <v>2078</v>
      </c>
      <c r="CZ42" t="s">
        <v>740</v>
      </c>
      <c r="DA42" t="s">
        <v>768</v>
      </c>
      <c r="DB42" t="s">
        <v>885</v>
      </c>
      <c r="DC42" t="s">
        <v>768</v>
      </c>
      <c r="DD42" t="s">
        <v>768</v>
      </c>
      <c r="DE42" t="s">
        <v>768</v>
      </c>
      <c r="DF42" t="s">
        <v>1306</v>
      </c>
      <c r="DG42" t="s">
        <v>768</v>
      </c>
      <c r="DH42" t="s">
        <v>768</v>
      </c>
      <c r="DI42" s="8">
        <v>764000000</v>
      </c>
      <c r="DJ42" s="8">
        <v>944000000</v>
      </c>
      <c r="DK42" s="8">
        <v>-90000000</v>
      </c>
      <c r="DL42" s="8">
        <v>-75000000</v>
      </c>
      <c r="DM42" t="s">
        <v>887</v>
      </c>
      <c r="DW42" t="s">
        <v>26</v>
      </c>
      <c r="EA42" t="s">
        <v>843</v>
      </c>
      <c r="EG42" t="s">
        <v>2079</v>
      </c>
      <c r="EH42">
        <v>3</v>
      </c>
      <c r="EI42" t="s">
        <v>2080</v>
      </c>
      <c r="EJ42" t="s">
        <v>2081</v>
      </c>
      <c r="EK42" t="s">
        <v>2082</v>
      </c>
      <c r="EL42" t="s">
        <v>2063</v>
      </c>
      <c r="EM42" t="s">
        <v>2083</v>
      </c>
      <c r="EN42" t="s">
        <v>778</v>
      </c>
      <c r="EO42" t="s">
        <v>849</v>
      </c>
      <c r="EW42" t="s">
        <v>780</v>
      </c>
      <c r="EX42">
        <v>10</v>
      </c>
      <c r="EY42" t="s">
        <v>781</v>
      </c>
      <c r="EZ42" t="s">
        <v>797</v>
      </c>
      <c r="FH42" s="9" t="s">
        <v>783</v>
      </c>
      <c r="FI42">
        <v>1</v>
      </c>
      <c r="FJ42" t="s">
        <v>784</v>
      </c>
      <c r="FK42" t="s">
        <v>784</v>
      </c>
      <c r="FL42" t="s">
        <v>787</v>
      </c>
      <c r="FM42" t="s">
        <v>788</v>
      </c>
      <c r="FN42" t="s">
        <v>784</v>
      </c>
      <c r="FO42" t="s">
        <v>788</v>
      </c>
      <c r="FP42" t="s">
        <v>787</v>
      </c>
      <c r="FQ42" t="s">
        <v>786</v>
      </c>
      <c r="FR42" t="s">
        <v>784</v>
      </c>
      <c r="FS42" t="s">
        <v>788</v>
      </c>
      <c r="FT42" t="s">
        <v>787</v>
      </c>
      <c r="FU42" t="s">
        <v>787</v>
      </c>
      <c r="FV42" t="s">
        <v>787</v>
      </c>
      <c r="FW42" t="s">
        <v>786</v>
      </c>
      <c r="FX42" t="s">
        <v>786</v>
      </c>
      <c r="FY42" t="s">
        <v>784</v>
      </c>
      <c r="FZ42" t="s">
        <v>787</v>
      </c>
      <c r="GA42" t="s">
        <v>784</v>
      </c>
      <c r="GB42" t="s">
        <v>784</v>
      </c>
      <c r="GC42" t="s">
        <v>784</v>
      </c>
      <c r="GD42" t="s">
        <v>787</v>
      </c>
      <c r="GE42" t="s">
        <v>785</v>
      </c>
      <c r="GF42" t="s">
        <v>786</v>
      </c>
      <c r="GG42" t="s">
        <v>786</v>
      </c>
      <c r="GH42" t="s">
        <v>784</v>
      </c>
      <c r="GI42" t="s">
        <v>788</v>
      </c>
      <c r="GJ42" t="s">
        <v>789</v>
      </c>
      <c r="GK42" t="s">
        <v>789</v>
      </c>
      <c r="GL42" t="s">
        <v>789</v>
      </c>
      <c r="GM42" t="s">
        <v>789</v>
      </c>
      <c r="GN42" t="s">
        <v>2084</v>
      </c>
      <c r="GO42" t="s">
        <v>2085</v>
      </c>
      <c r="GP42" t="s">
        <v>2086</v>
      </c>
      <c r="GQ42" t="s">
        <v>2087</v>
      </c>
      <c r="GR42" t="s">
        <v>778</v>
      </c>
      <c r="GS42" t="s">
        <v>849</v>
      </c>
      <c r="HA42" t="s">
        <v>967</v>
      </c>
      <c r="HB42">
        <v>8</v>
      </c>
      <c r="HH42" t="s">
        <v>853</v>
      </c>
      <c r="HI42" t="s">
        <v>782</v>
      </c>
      <c r="HL42" t="s">
        <v>752</v>
      </c>
      <c r="HN42" t="s">
        <v>2088</v>
      </c>
      <c r="HO42" t="s">
        <v>2089</v>
      </c>
      <c r="HP42" t="s">
        <v>2090</v>
      </c>
      <c r="HQ42" t="s">
        <v>2091</v>
      </c>
      <c r="HR42" t="s">
        <v>778</v>
      </c>
      <c r="HS42" t="s">
        <v>1049</v>
      </c>
      <c r="IA42" t="s">
        <v>806</v>
      </c>
      <c r="IB42">
        <v>20</v>
      </c>
      <c r="IC42" t="s">
        <v>781</v>
      </c>
      <c r="II42" t="s">
        <v>782</v>
      </c>
      <c r="IL42" t="s">
        <v>799</v>
      </c>
      <c r="IM42">
        <v>2</v>
      </c>
      <c r="IN42" t="s">
        <v>2092</v>
      </c>
      <c r="IO42" t="s">
        <v>2093</v>
      </c>
      <c r="IP42" t="s">
        <v>2094</v>
      </c>
      <c r="IQ42">
        <v>3108369605</v>
      </c>
      <c r="IR42">
        <f t="shared" si="2"/>
        <v>7</v>
      </c>
      <c r="IS42" s="9" t="s">
        <v>811</v>
      </c>
      <c r="IT42" s="9">
        <f t="shared" si="3"/>
        <v>37</v>
      </c>
      <c r="IU42" s="9">
        <v>1980</v>
      </c>
      <c r="IV42" t="s">
        <v>2095</v>
      </c>
      <c r="IW42" t="s">
        <v>1288</v>
      </c>
    </row>
    <row r="43" spans="1:260">
      <c r="A43">
        <v>129</v>
      </c>
      <c r="B43" t="s">
        <v>2096</v>
      </c>
      <c r="C43" t="s">
        <v>2097</v>
      </c>
      <c r="D43" t="s">
        <v>737</v>
      </c>
      <c r="E43" t="s">
        <v>738</v>
      </c>
      <c r="F43" t="s">
        <v>744</v>
      </c>
      <c r="G43">
        <v>29</v>
      </c>
      <c r="I43" t="s">
        <v>739</v>
      </c>
      <c r="J43" t="s">
        <v>740</v>
      </c>
      <c r="K43" t="s">
        <v>2098</v>
      </c>
      <c r="L43">
        <v>900631145</v>
      </c>
      <c r="M43">
        <v>2013</v>
      </c>
      <c r="N43" t="s">
        <v>2099</v>
      </c>
      <c r="O43">
        <v>3192610843</v>
      </c>
      <c r="P43" t="s">
        <v>2100</v>
      </c>
      <c r="Q43" t="s">
        <v>744</v>
      </c>
      <c r="S43" t="s">
        <v>2101</v>
      </c>
      <c r="U43" t="s">
        <v>2102</v>
      </c>
      <c r="V43" t="s">
        <v>2103</v>
      </c>
      <c r="W43" t="s">
        <v>2104</v>
      </c>
      <c r="AM43" t="s">
        <v>751</v>
      </c>
      <c r="AN43" t="s">
        <v>752</v>
      </c>
      <c r="AO43" t="s">
        <v>1298</v>
      </c>
      <c r="BA43" t="s">
        <v>754</v>
      </c>
      <c r="BD43" t="s">
        <v>2105</v>
      </c>
      <c r="BE43" t="s">
        <v>2106</v>
      </c>
      <c r="BF43" t="s">
        <v>2107</v>
      </c>
      <c r="BG43" t="s">
        <v>2108</v>
      </c>
      <c r="BH43" t="s">
        <v>2109</v>
      </c>
      <c r="BI43" t="s">
        <v>2110</v>
      </c>
      <c r="BJ43" t="s">
        <v>752</v>
      </c>
      <c r="BN43" t="s">
        <v>761</v>
      </c>
      <c r="BO43" t="str">
        <f t="shared" si="1"/>
        <v xml:space="preserve">  Servicio</v>
      </c>
      <c r="BP43" t="s">
        <v>2111</v>
      </c>
      <c r="BY43" t="s">
        <v>763</v>
      </c>
      <c r="CC43">
        <v>3</v>
      </c>
      <c r="CE43" s="8">
        <v>66292118</v>
      </c>
      <c r="CF43" s="8">
        <v>189406000</v>
      </c>
      <c r="CG43" s="8">
        <v>502915190</v>
      </c>
      <c r="CH43">
        <v>96144137</v>
      </c>
      <c r="CI43" s="8">
        <v>11401225</v>
      </c>
      <c r="CJ43" s="8">
        <v>8652000</v>
      </c>
      <c r="CK43" s="8">
        <v>102168553</v>
      </c>
      <c r="CN43" t="s">
        <v>2112</v>
      </c>
      <c r="CO43" t="s">
        <v>752</v>
      </c>
      <c r="CQ43" t="s">
        <v>839</v>
      </c>
      <c r="CR43" t="s">
        <v>752</v>
      </c>
      <c r="CS43">
        <v>6</v>
      </c>
      <c r="CT43">
        <v>0</v>
      </c>
      <c r="CU43">
        <v>10</v>
      </c>
      <c r="CV43">
        <v>0</v>
      </c>
      <c r="CW43">
        <v>0</v>
      </c>
      <c r="CX43">
        <f t="shared" si="0"/>
        <v>16</v>
      </c>
      <c r="CY43" t="s">
        <v>2113</v>
      </c>
      <c r="CZ43" t="s">
        <v>740</v>
      </c>
      <c r="DA43" t="s">
        <v>996</v>
      </c>
      <c r="DB43" t="s">
        <v>2114</v>
      </c>
      <c r="DC43" t="s">
        <v>768</v>
      </c>
      <c r="DD43" t="s">
        <v>768</v>
      </c>
      <c r="DE43" t="s">
        <v>768</v>
      </c>
      <c r="DF43" t="s">
        <v>996</v>
      </c>
      <c r="DG43" t="s">
        <v>768</v>
      </c>
      <c r="DH43" t="s">
        <v>768</v>
      </c>
      <c r="DI43" s="8">
        <v>384000000</v>
      </c>
      <c r="DJ43" s="8">
        <v>500000000</v>
      </c>
      <c r="DK43" s="8">
        <v>76800000</v>
      </c>
      <c r="DL43" s="8">
        <v>84000000</v>
      </c>
      <c r="DM43" t="s">
        <v>887</v>
      </c>
      <c r="DN43" t="s">
        <v>888</v>
      </c>
      <c r="DW43" t="s">
        <v>26</v>
      </c>
      <c r="DY43" t="s">
        <v>771</v>
      </c>
      <c r="EA43" t="s">
        <v>843</v>
      </c>
      <c r="EG43" t="s">
        <v>2115</v>
      </c>
      <c r="EH43">
        <v>2</v>
      </c>
      <c r="EI43" t="s">
        <v>2116</v>
      </c>
      <c r="EJ43" t="s">
        <v>2117</v>
      </c>
      <c r="EK43" t="s">
        <v>2118</v>
      </c>
      <c r="EL43" t="s">
        <v>2099</v>
      </c>
      <c r="EM43" t="s">
        <v>2119</v>
      </c>
      <c r="EN43" t="s">
        <v>778</v>
      </c>
      <c r="EO43" t="s">
        <v>849</v>
      </c>
      <c r="EW43" t="s">
        <v>780</v>
      </c>
      <c r="EX43">
        <v>1</v>
      </c>
      <c r="EY43" t="s">
        <v>781</v>
      </c>
      <c r="FC43" t="s">
        <v>798</v>
      </c>
      <c r="FH43" s="9" t="s">
        <v>783</v>
      </c>
      <c r="FI43">
        <v>2</v>
      </c>
      <c r="FJ43" t="s">
        <v>785</v>
      </c>
      <c r="FK43" t="s">
        <v>787</v>
      </c>
      <c r="FL43" t="s">
        <v>785</v>
      </c>
      <c r="FM43" t="s">
        <v>784</v>
      </c>
      <c r="FN43" t="s">
        <v>785</v>
      </c>
      <c r="FO43" t="s">
        <v>784</v>
      </c>
      <c r="FP43" t="s">
        <v>784</v>
      </c>
      <c r="FQ43" t="s">
        <v>786</v>
      </c>
      <c r="FR43" t="s">
        <v>785</v>
      </c>
      <c r="FS43" t="s">
        <v>787</v>
      </c>
      <c r="FT43" t="s">
        <v>787</v>
      </c>
      <c r="FU43" t="s">
        <v>784</v>
      </c>
      <c r="FV43" t="s">
        <v>787</v>
      </c>
      <c r="FW43" t="s">
        <v>787</v>
      </c>
      <c r="FX43" t="s">
        <v>785</v>
      </c>
      <c r="FY43" t="s">
        <v>784</v>
      </c>
      <c r="FZ43" t="s">
        <v>784</v>
      </c>
      <c r="GA43" t="s">
        <v>788</v>
      </c>
      <c r="GB43" t="s">
        <v>785</v>
      </c>
      <c r="GC43" t="s">
        <v>787</v>
      </c>
      <c r="GD43" t="s">
        <v>787</v>
      </c>
      <c r="GE43" t="s">
        <v>785</v>
      </c>
      <c r="GF43" t="s">
        <v>784</v>
      </c>
      <c r="GG43" t="s">
        <v>787</v>
      </c>
      <c r="GH43" t="s">
        <v>787</v>
      </c>
      <c r="GI43" t="s">
        <v>785</v>
      </c>
      <c r="GJ43" t="s">
        <v>1082</v>
      </c>
      <c r="GK43" t="s">
        <v>1083</v>
      </c>
      <c r="GL43" t="s">
        <v>790</v>
      </c>
      <c r="GM43" t="s">
        <v>791</v>
      </c>
      <c r="GN43" t="s">
        <v>1999</v>
      </c>
      <c r="GO43" t="s">
        <v>2120</v>
      </c>
      <c r="GP43" t="s">
        <v>2121</v>
      </c>
      <c r="GQ43" t="s">
        <v>2122</v>
      </c>
      <c r="GR43" t="s">
        <v>804</v>
      </c>
      <c r="GS43" t="s">
        <v>849</v>
      </c>
      <c r="HA43" t="s">
        <v>967</v>
      </c>
      <c r="HB43">
        <v>1</v>
      </c>
      <c r="HD43" t="s">
        <v>797</v>
      </c>
      <c r="HH43" t="s">
        <v>853</v>
      </c>
      <c r="HL43" t="s">
        <v>752</v>
      </c>
      <c r="IR43">
        <f t="shared" si="2"/>
        <v>4</v>
      </c>
      <c r="IS43" s="9" t="s">
        <v>811</v>
      </c>
      <c r="IT43" s="9">
        <f t="shared" si="3"/>
        <v>29</v>
      </c>
      <c r="IU43" s="9">
        <v>1988</v>
      </c>
      <c r="IV43" t="s">
        <v>2099</v>
      </c>
      <c r="IW43" t="s">
        <v>812</v>
      </c>
    </row>
    <row r="44" spans="1:260">
      <c r="A44">
        <v>131</v>
      </c>
      <c r="B44" t="s">
        <v>2123</v>
      </c>
      <c r="C44" t="s">
        <v>2124</v>
      </c>
      <c r="D44" t="s">
        <v>737</v>
      </c>
      <c r="E44" t="s">
        <v>738</v>
      </c>
      <c r="F44" t="s">
        <v>744</v>
      </c>
      <c r="G44">
        <v>29</v>
      </c>
      <c r="I44" t="s">
        <v>739</v>
      </c>
      <c r="J44" t="s">
        <v>740</v>
      </c>
      <c r="K44" t="s">
        <v>2125</v>
      </c>
      <c r="L44">
        <v>900384495</v>
      </c>
      <c r="M44">
        <v>2010</v>
      </c>
      <c r="N44" t="s">
        <v>2126</v>
      </c>
      <c r="O44">
        <v>3218117388</v>
      </c>
      <c r="P44" t="s">
        <v>2127</v>
      </c>
      <c r="Q44" t="s">
        <v>744</v>
      </c>
      <c r="S44" t="s">
        <v>2128</v>
      </c>
      <c r="T44" t="s">
        <v>2129</v>
      </c>
      <c r="U44" t="s">
        <v>2130</v>
      </c>
      <c r="V44" t="s">
        <v>2131</v>
      </c>
      <c r="W44" t="s">
        <v>909</v>
      </c>
      <c r="Z44" t="s">
        <v>2132</v>
      </c>
      <c r="AL44" t="str">
        <f>Z44</f>
        <v>Comercio al por mayor de alimentos, excepto café trillado</v>
      </c>
      <c r="AM44" t="s">
        <v>751</v>
      </c>
      <c r="AN44" t="s">
        <v>740</v>
      </c>
      <c r="AO44" t="s">
        <v>1298</v>
      </c>
      <c r="AV44" t="s">
        <v>1677</v>
      </c>
      <c r="BD44" t="s">
        <v>2133</v>
      </c>
      <c r="BE44" t="s">
        <v>2134</v>
      </c>
      <c r="BF44" t="s">
        <v>2135</v>
      </c>
      <c r="BG44" t="s">
        <v>2136</v>
      </c>
      <c r="BH44" t="s">
        <v>2137</v>
      </c>
      <c r="BI44" t="s">
        <v>2138</v>
      </c>
      <c r="BJ44" t="s">
        <v>752</v>
      </c>
      <c r="BL44" t="s">
        <v>831</v>
      </c>
      <c r="BO44" t="str">
        <f t="shared" si="1"/>
        <v xml:space="preserve">Producto físico  </v>
      </c>
      <c r="BP44" t="s">
        <v>2139</v>
      </c>
      <c r="BQ44" t="s">
        <v>833</v>
      </c>
      <c r="BR44" t="s">
        <v>834</v>
      </c>
      <c r="BU44">
        <v>12</v>
      </c>
      <c r="BV44" t="s">
        <v>2140</v>
      </c>
      <c r="CE44" s="8">
        <v>2995024363</v>
      </c>
      <c r="CF44" s="8">
        <v>3133425527</v>
      </c>
      <c r="CG44" s="8">
        <v>2973685538</v>
      </c>
      <c r="CH44">
        <v>1712966356</v>
      </c>
      <c r="CI44" s="8">
        <v>142851000</v>
      </c>
      <c r="CJ44" s="8">
        <v>206260891</v>
      </c>
      <c r="CK44" s="8">
        <v>108397135</v>
      </c>
      <c r="CN44" t="s">
        <v>2141</v>
      </c>
      <c r="CO44" t="s">
        <v>740</v>
      </c>
      <c r="CP44" t="s">
        <v>2142</v>
      </c>
      <c r="CQ44" t="s">
        <v>839</v>
      </c>
      <c r="CR44" t="s">
        <v>752</v>
      </c>
      <c r="CS44">
        <v>34</v>
      </c>
      <c r="CT44">
        <v>0</v>
      </c>
      <c r="CU44">
        <v>10</v>
      </c>
      <c r="CV44">
        <v>0</v>
      </c>
      <c r="CW44">
        <v>0</v>
      </c>
      <c r="CX44">
        <f t="shared" si="0"/>
        <v>44</v>
      </c>
      <c r="CY44" t="s">
        <v>2143</v>
      </c>
      <c r="CZ44" t="s">
        <v>752</v>
      </c>
      <c r="DA44" t="s">
        <v>768</v>
      </c>
      <c r="DB44" t="s">
        <v>768</v>
      </c>
      <c r="DC44" t="s">
        <v>768</v>
      </c>
      <c r="DD44" t="s">
        <v>768</v>
      </c>
      <c r="DE44" t="s">
        <v>768</v>
      </c>
      <c r="DF44" t="s">
        <v>768</v>
      </c>
      <c r="DG44" t="s">
        <v>768</v>
      </c>
      <c r="DH44" t="s">
        <v>768</v>
      </c>
      <c r="DI44" s="8">
        <v>5000000000</v>
      </c>
      <c r="DJ44" s="8">
        <v>6000000000</v>
      </c>
      <c r="DK44" s="8">
        <v>300000000</v>
      </c>
      <c r="DL44" s="8">
        <v>400000000</v>
      </c>
      <c r="DO44" t="s">
        <v>769</v>
      </c>
      <c r="DP44" t="s">
        <v>770</v>
      </c>
      <c r="DW44" t="s">
        <v>26</v>
      </c>
      <c r="DZ44" t="s">
        <v>772</v>
      </c>
      <c r="EA44" t="s">
        <v>843</v>
      </c>
      <c r="EG44" t="s">
        <v>2144</v>
      </c>
      <c r="EH44">
        <v>1</v>
      </c>
      <c r="EI44" t="s">
        <v>2145</v>
      </c>
      <c r="EJ44" t="s">
        <v>2146</v>
      </c>
      <c r="EK44" t="s">
        <v>2147</v>
      </c>
      <c r="EL44" t="s">
        <v>2126</v>
      </c>
      <c r="EM44" t="s">
        <v>2148</v>
      </c>
      <c r="EN44" t="s">
        <v>778</v>
      </c>
      <c r="EO44" t="s">
        <v>1730</v>
      </c>
      <c r="EW44" t="s">
        <v>780</v>
      </c>
      <c r="EX44">
        <v>30</v>
      </c>
      <c r="FC44" t="s">
        <v>798</v>
      </c>
      <c r="FE44" t="s">
        <v>782</v>
      </c>
      <c r="FH44" t="s">
        <v>752</v>
      </c>
      <c r="FJ44" t="s">
        <v>785</v>
      </c>
      <c r="FK44" t="s">
        <v>785</v>
      </c>
      <c r="FL44" t="s">
        <v>785</v>
      </c>
      <c r="FM44" t="s">
        <v>784</v>
      </c>
      <c r="FN44" t="s">
        <v>784</v>
      </c>
      <c r="FO44" t="s">
        <v>787</v>
      </c>
      <c r="FP44" t="s">
        <v>787</v>
      </c>
      <c r="FQ44" t="s">
        <v>786</v>
      </c>
      <c r="FR44" t="s">
        <v>785</v>
      </c>
      <c r="FS44" t="s">
        <v>787</v>
      </c>
      <c r="FT44" t="s">
        <v>785</v>
      </c>
      <c r="FU44" t="s">
        <v>787</v>
      </c>
      <c r="FV44" t="s">
        <v>787</v>
      </c>
      <c r="FW44" t="s">
        <v>786</v>
      </c>
      <c r="FX44" t="s">
        <v>784</v>
      </c>
      <c r="FY44" t="s">
        <v>787</v>
      </c>
      <c r="FZ44" t="s">
        <v>787</v>
      </c>
      <c r="GA44" t="s">
        <v>788</v>
      </c>
      <c r="GB44" t="s">
        <v>787</v>
      </c>
      <c r="GC44" t="s">
        <v>787</v>
      </c>
      <c r="GD44" t="s">
        <v>788</v>
      </c>
      <c r="GE44" t="s">
        <v>785</v>
      </c>
      <c r="GF44" t="s">
        <v>788</v>
      </c>
      <c r="GG44" t="s">
        <v>788</v>
      </c>
      <c r="GH44" t="s">
        <v>788</v>
      </c>
      <c r="GI44" t="s">
        <v>786</v>
      </c>
      <c r="GJ44" t="s">
        <v>789</v>
      </c>
      <c r="GK44" t="s">
        <v>789</v>
      </c>
      <c r="GL44" t="s">
        <v>790</v>
      </c>
      <c r="GM44" t="s">
        <v>791</v>
      </c>
      <c r="IR44">
        <f t="shared" si="2"/>
        <v>7</v>
      </c>
      <c r="IS44" t="s">
        <v>1677</v>
      </c>
      <c r="IT44" s="9">
        <f t="shared" si="3"/>
        <v>51</v>
      </c>
      <c r="IU44" s="9">
        <v>1966</v>
      </c>
      <c r="IV44" t="s">
        <v>2149</v>
      </c>
      <c r="IW44" t="s">
        <v>1288</v>
      </c>
    </row>
    <row r="45" spans="1:260">
      <c r="A45">
        <v>132</v>
      </c>
      <c r="B45" t="s">
        <v>2150</v>
      </c>
      <c r="C45" t="s">
        <v>2151</v>
      </c>
      <c r="D45" t="s">
        <v>737</v>
      </c>
      <c r="E45" t="s">
        <v>738</v>
      </c>
      <c r="I45" t="s">
        <v>739</v>
      </c>
      <c r="J45" t="s">
        <v>740</v>
      </c>
      <c r="K45" t="s">
        <v>2152</v>
      </c>
      <c r="L45">
        <v>900600470</v>
      </c>
      <c r="M45">
        <v>2013</v>
      </c>
      <c r="N45" t="s">
        <v>2153</v>
      </c>
      <c r="O45">
        <v>3175861770</v>
      </c>
      <c r="P45" t="s">
        <v>2154</v>
      </c>
      <c r="Q45" t="s">
        <v>744</v>
      </c>
      <c r="S45" t="s">
        <v>2155</v>
      </c>
      <c r="T45" t="s">
        <v>2156</v>
      </c>
      <c r="U45" t="s">
        <v>2157</v>
      </c>
      <c r="V45" t="s">
        <v>2158</v>
      </c>
      <c r="W45" t="s">
        <v>749</v>
      </c>
      <c r="X45" t="s">
        <v>2159</v>
      </c>
      <c r="AL45" t="s">
        <v>2159</v>
      </c>
      <c r="AM45" t="s">
        <v>751</v>
      </c>
      <c r="AN45" t="s">
        <v>740</v>
      </c>
      <c r="AO45" t="s">
        <v>753</v>
      </c>
      <c r="BA45" t="s">
        <v>754</v>
      </c>
      <c r="BD45" t="s">
        <v>2160</v>
      </c>
      <c r="BE45" t="s">
        <v>2161</v>
      </c>
      <c r="BF45" t="s">
        <v>2162</v>
      </c>
      <c r="BG45" t="s">
        <v>2163</v>
      </c>
      <c r="BH45" t="s">
        <v>2164</v>
      </c>
      <c r="BI45" t="s">
        <v>2165</v>
      </c>
      <c r="BJ45" t="s">
        <v>752</v>
      </c>
      <c r="BN45" t="s">
        <v>761</v>
      </c>
      <c r="BO45" t="str">
        <f t="shared" si="1"/>
        <v xml:space="preserve">  Servicio</v>
      </c>
      <c r="BP45" t="s">
        <v>2166</v>
      </c>
      <c r="CA45" t="s">
        <v>806</v>
      </c>
      <c r="CB45" t="s">
        <v>2167</v>
      </c>
      <c r="CE45" s="8">
        <v>418299000</v>
      </c>
      <c r="CF45" s="8">
        <v>2536309406</v>
      </c>
      <c r="CG45" s="8">
        <v>2760288999</v>
      </c>
      <c r="CH45">
        <v>677398041</v>
      </c>
      <c r="CI45" s="8">
        <v>54868828</v>
      </c>
      <c r="CJ45" s="8">
        <v>220798658</v>
      </c>
      <c r="CK45" s="8">
        <v>1379708</v>
      </c>
      <c r="CN45" t="s">
        <v>2168</v>
      </c>
      <c r="CO45" t="s">
        <v>752</v>
      </c>
      <c r="CQ45" t="s">
        <v>995</v>
      </c>
      <c r="CR45" t="s">
        <v>740</v>
      </c>
      <c r="CS45">
        <v>21</v>
      </c>
      <c r="CT45">
        <v>0</v>
      </c>
      <c r="CU45">
        <v>3</v>
      </c>
      <c r="CV45">
        <v>1</v>
      </c>
      <c r="CW45">
        <v>0</v>
      </c>
      <c r="CX45">
        <f t="shared" si="0"/>
        <v>25</v>
      </c>
      <c r="CY45" t="s">
        <v>2143</v>
      </c>
      <c r="CZ45" t="s">
        <v>752</v>
      </c>
      <c r="DA45" t="s">
        <v>768</v>
      </c>
      <c r="DB45" t="s">
        <v>768</v>
      </c>
      <c r="DC45" t="s">
        <v>768</v>
      </c>
      <c r="DD45" t="s">
        <v>768</v>
      </c>
      <c r="DE45" t="s">
        <v>768</v>
      </c>
      <c r="DF45" t="s">
        <v>768</v>
      </c>
      <c r="DG45" t="s">
        <v>768</v>
      </c>
      <c r="DH45" t="s">
        <v>768</v>
      </c>
      <c r="DI45" s="8">
        <v>2900000000</v>
      </c>
      <c r="DJ45" s="8">
        <v>3300000000</v>
      </c>
      <c r="DK45" s="8">
        <v>110000000</v>
      </c>
      <c r="DL45" s="8">
        <v>200000000</v>
      </c>
      <c r="DM45" t="s">
        <v>887</v>
      </c>
      <c r="DN45" t="s">
        <v>888</v>
      </c>
      <c r="DO45" t="s">
        <v>769</v>
      </c>
      <c r="DW45" t="s">
        <v>26</v>
      </c>
      <c r="DY45" t="s">
        <v>771</v>
      </c>
      <c r="EA45" t="s">
        <v>843</v>
      </c>
      <c r="EG45" t="s">
        <v>2169</v>
      </c>
      <c r="EH45">
        <v>3</v>
      </c>
      <c r="EI45" t="s">
        <v>2170</v>
      </c>
      <c r="EJ45" t="s">
        <v>2171</v>
      </c>
      <c r="EK45" t="s">
        <v>2172</v>
      </c>
      <c r="EL45" t="s">
        <v>2153</v>
      </c>
      <c r="EM45" t="s">
        <v>2173</v>
      </c>
      <c r="EN45" t="s">
        <v>778</v>
      </c>
      <c r="EO45" t="s">
        <v>849</v>
      </c>
      <c r="EW45" t="s">
        <v>780</v>
      </c>
      <c r="EX45">
        <v>4</v>
      </c>
      <c r="EY45" t="s">
        <v>781</v>
      </c>
      <c r="FC45" t="s">
        <v>798</v>
      </c>
      <c r="FH45" t="s">
        <v>752</v>
      </c>
      <c r="FJ45" t="s">
        <v>785</v>
      </c>
      <c r="FK45" t="s">
        <v>787</v>
      </c>
      <c r="FL45" t="s">
        <v>785</v>
      </c>
      <c r="FM45" t="s">
        <v>786</v>
      </c>
      <c r="FN45" t="s">
        <v>786</v>
      </c>
      <c r="FO45" t="s">
        <v>787</v>
      </c>
      <c r="FP45" t="s">
        <v>786</v>
      </c>
      <c r="FQ45" t="s">
        <v>784</v>
      </c>
      <c r="FR45" t="s">
        <v>785</v>
      </c>
      <c r="FS45" t="s">
        <v>787</v>
      </c>
      <c r="FT45" t="s">
        <v>784</v>
      </c>
      <c r="FU45" t="s">
        <v>784</v>
      </c>
      <c r="FV45" t="s">
        <v>784</v>
      </c>
      <c r="FW45" t="s">
        <v>788</v>
      </c>
      <c r="FX45" t="s">
        <v>785</v>
      </c>
      <c r="FY45" t="s">
        <v>784</v>
      </c>
      <c r="FZ45" t="s">
        <v>786</v>
      </c>
      <c r="GA45" t="s">
        <v>788</v>
      </c>
      <c r="GB45" t="s">
        <v>784</v>
      </c>
      <c r="GC45" t="s">
        <v>784</v>
      </c>
      <c r="GD45" t="s">
        <v>786</v>
      </c>
      <c r="GE45" t="s">
        <v>784</v>
      </c>
      <c r="GF45" t="s">
        <v>784</v>
      </c>
      <c r="GG45" t="s">
        <v>787</v>
      </c>
      <c r="GH45" t="s">
        <v>786</v>
      </c>
      <c r="GI45" t="s">
        <v>785</v>
      </c>
      <c r="GJ45" t="s">
        <v>789</v>
      </c>
      <c r="GK45" t="s">
        <v>789</v>
      </c>
      <c r="GL45" t="s">
        <v>790</v>
      </c>
      <c r="GM45" t="s">
        <v>791</v>
      </c>
      <c r="GN45" t="s">
        <v>2174</v>
      </c>
      <c r="GO45" t="s">
        <v>2175</v>
      </c>
      <c r="GP45" t="s">
        <v>2176</v>
      </c>
      <c r="GQ45" t="s">
        <v>2177</v>
      </c>
      <c r="GR45" t="s">
        <v>804</v>
      </c>
      <c r="GS45" t="s">
        <v>849</v>
      </c>
      <c r="HA45" t="s">
        <v>857</v>
      </c>
      <c r="HB45">
        <v>15</v>
      </c>
      <c r="HD45" t="s">
        <v>797</v>
      </c>
      <c r="HE45" t="s">
        <v>858</v>
      </c>
      <c r="HL45" t="s">
        <v>799</v>
      </c>
      <c r="HM45">
        <v>2</v>
      </c>
      <c r="HN45" t="s">
        <v>2178</v>
      </c>
      <c r="HO45" t="s">
        <v>2172</v>
      </c>
      <c r="HP45" t="s">
        <v>2179</v>
      </c>
      <c r="HQ45" t="s">
        <v>2180</v>
      </c>
      <c r="HR45" t="s">
        <v>778</v>
      </c>
      <c r="HS45" t="s">
        <v>849</v>
      </c>
      <c r="IA45" t="s">
        <v>796</v>
      </c>
      <c r="IB45">
        <v>0</v>
      </c>
      <c r="IF45" t="s">
        <v>901</v>
      </c>
      <c r="IH45" t="s">
        <v>853</v>
      </c>
      <c r="IL45" t="s">
        <v>752</v>
      </c>
      <c r="IN45" t="s">
        <v>2181</v>
      </c>
      <c r="IR45">
        <f t="shared" si="2"/>
        <v>4</v>
      </c>
      <c r="IS45" s="9" t="s">
        <v>811</v>
      </c>
      <c r="IT45" s="9">
        <f t="shared" si="3"/>
        <v>33</v>
      </c>
      <c r="IU45" s="9">
        <v>1984</v>
      </c>
      <c r="IV45" t="s">
        <v>2153</v>
      </c>
      <c r="IW45" t="s">
        <v>1288</v>
      </c>
    </row>
    <row r="46" spans="1:260">
      <c r="A46">
        <v>134</v>
      </c>
      <c r="B46" t="s">
        <v>2182</v>
      </c>
      <c r="C46" t="s">
        <v>2183</v>
      </c>
      <c r="D46" t="s">
        <v>737</v>
      </c>
      <c r="E46" t="s">
        <v>738</v>
      </c>
      <c r="I46" t="s">
        <v>739</v>
      </c>
      <c r="J46" t="s">
        <v>740</v>
      </c>
      <c r="K46" t="s">
        <v>186</v>
      </c>
      <c r="L46">
        <v>900357049</v>
      </c>
      <c r="M46">
        <v>2010</v>
      </c>
      <c r="N46" t="s">
        <v>2184</v>
      </c>
      <c r="O46">
        <v>3173826780</v>
      </c>
      <c r="P46" t="s">
        <v>2185</v>
      </c>
      <c r="Q46" t="s">
        <v>744</v>
      </c>
      <c r="S46" t="s">
        <v>2186</v>
      </c>
      <c r="T46" t="s">
        <v>2187</v>
      </c>
      <c r="U46" t="s">
        <v>2188</v>
      </c>
      <c r="V46" t="s">
        <v>2189</v>
      </c>
      <c r="W46" t="s">
        <v>1101</v>
      </c>
      <c r="AB46" t="s">
        <v>1173</v>
      </c>
      <c r="AL46" t="str">
        <f>AB46</f>
        <v>Construcción de edificaciones para uso residencial</v>
      </c>
      <c r="AM46" t="s">
        <v>1981</v>
      </c>
      <c r="AN46" t="s">
        <v>752</v>
      </c>
      <c r="AO46" t="s">
        <v>1605</v>
      </c>
      <c r="AR46" t="s">
        <v>911</v>
      </c>
      <c r="AS46" t="s">
        <v>1675</v>
      </c>
      <c r="BD46" t="s">
        <v>2190</v>
      </c>
      <c r="BE46" t="s">
        <v>2191</v>
      </c>
      <c r="BF46" t="s">
        <v>2192</v>
      </c>
      <c r="BG46" t="s">
        <v>2193</v>
      </c>
      <c r="BH46" t="s">
        <v>2194</v>
      </c>
      <c r="BI46" t="s">
        <v>2195</v>
      </c>
      <c r="BJ46" t="s">
        <v>752</v>
      </c>
      <c r="BL46" t="s">
        <v>831</v>
      </c>
      <c r="BM46" t="s">
        <v>1152</v>
      </c>
      <c r="BN46" t="s">
        <v>761</v>
      </c>
      <c r="BO46" t="str">
        <f t="shared" si="1"/>
        <v>Producto físico Producto no físico (Desarrollo de Software, contenido multimedia, etc.) Servicio</v>
      </c>
      <c r="BP46" t="s">
        <v>2196</v>
      </c>
      <c r="BQ46" t="s">
        <v>833</v>
      </c>
      <c r="BV46" t="s">
        <v>2197</v>
      </c>
      <c r="BZ46" t="s">
        <v>764</v>
      </c>
      <c r="CD46">
        <v>70</v>
      </c>
      <c r="CE46" s="8">
        <v>664297738</v>
      </c>
      <c r="CF46" s="8">
        <v>65131317</v>
      </c>
      <c r="CG46" s="8">
        <v>373625331</v>
      </c>
      <c r="CH46">
        <v>545789000</v>
      </c>
      <c r="CI46" s="8">
        <v>32539681</v>
      </c>
      <c r="CJ46" s="8">
        <v>3379249</v>
      </c>
      <c r="CK46" s="8">
        <v>28624335</v>
      </c>
      <c r="CN46" t="s">
        <v>2198</v>
      </c>
      <c r="CO46" t="s">
        <v>752</v>
      </c>
      <c r="CQ46" t="s">
        <v>1114</v>
      </c>
      <c r="CR46" t="s">
        <v>740</v>
      </c>
      <c r="CS46">
        <v>5</v>
      </c>
      <c r="CT46">
        <v>9</v>
      </c>
      <c r="CU46">
        <v>2</v>
      </c>
      <c r="CV46">
        <v>1</v>
      </c>
      <c r="CW46">
        <v>0</v>
      </c>
      <c r="CX46">
        <f t="shared" si="0"/>
        <v>17</v>
      </c>
      <c r="CY46" t="s">
        <v>996</v>
      </c>
      <c r="CZ46" t="s">
        <v>740</v>
      </c>
      <c r="DA46" t="s">
        <v>768</v>
      </c>
      <c r="DB46" t="s">
        <v>885</v>
      </c>
      <c r="DC46" t="s">
        <v>768</v>
      </c>
      <c r="DD46" t="s">
        <v>768</v>
      </c>
      <c r="DE46" t="s">
        <v>768</v>
      </c>
      <c r="DF46" t="s">
        <v>2199</v>
      </c>
      <c r="DG46" t="s">
        <v>768</v>
      </c>
      <c r="DH46" t="s">
        <v>768</v>
      </c>
      <c r="DI46" s="8">
        <v>1200000000</v>
      </c>
      <c r="DJ46" s="8">
        <v>1900000000</v>
      </c>
      <c r="DK46" s="8">
        <v>70000000</v>
      </c>
      <c r="DL46" s="8">
        <v>100000000</v>
      </c>
      <c r="DO46" t="s">
        <v>769</v>
      </c>
      <c r="DP46" t="s">
        <v>770</v>
      </c>
      <c r="DT46" t="s">
        <v>32</v>
      </c>
      <c r="DV46" t="s">
        <v>49</v>
      </c>
      <c r="DY46" t="s">
        <v>771</v>
      </c>
      <c r="EG46" t="s">
        <v>2200</v>
      </c>
      <c r="EH46">
        <v>4</v>
      </c>
      <c r="EI46" t="s">
        <v>2201</v>
      </c>
      <c r="EJ46" t="s">
        <v>2202</v>
      </c>
      <c r="EK46" t="s">
        <v>2203</v>
      </c>
      <c r="EL46" t="s">
        <v>2184</v>
      </c>
      <c r="EM46" t="s">
        <v>2204</v>
      </c>
      <c r="EN46" t="s">
        <v>778</v>
      </c>
      <c r="EO46" t="s">
        <v>1092</v>
      </c>
      <c r="EW46" t="s">
        <v>780</v>
      </c>
      <c r="EX46">
        <v>12</v>
      </c>
      <c r="EY46" t="s">
        <v>781</v>
      </c>
      <c r="FE46" t="s">
        <v>782</v>
      </c>
      <c r="FH46" t="s">
        <v>799</v>
      </c>
      <c r="FI46">
        <v>3</v>
      </c>
      <c r="FJ46" t="s">
        <v>785</v>
      </c>
      <c r="FK46" t="s">
        <v>785</v>
      </c>
      <c r="FL46" t="s">
        <v>785</v>
      </c>
      <c r="FM46" t="s">
        <v>786</v>
      </c>
      <c r="FN46" t="s">
        <v>786</v>
      </c>
      <c r="FO46" t="s">
        <v>788</v>
      </c>
      <c r="FP46" t="s">
        <v>786</v>
      </c>
      <c r="FQ46" t="s">
        <v>788</v>
      </c>
      <c r="FR46" t="s">
        <v>785</v>
      </c>
      <c r="FS46" t="s">
        <v>788</v>
      </c>
      <c r="FT46" t="s">
        <v>785</v>
      </c>
      <c r="FU46" t="s">
        <v>784</v>
      </c>
      <c r="FV46" t="s">
        <v>788</v>
      </c>
      <c r="FW46" t="s">
        <v>788</v>
      </c>
      <c r="FX46" t="s">
        <v>786</v>
      </c>
      <c r="FY46" t="s">
        <v>785</v>
      </c>
      <c r="FZ46" t="s">
        <v>788</v>
      </c>
      <c r="GA46" t="s">
        <v>788</v>
      </c>
      <c r="GB46" t="s">
        <v>785</v>
      </c>
      <c r="GC46" t="s">
        <v>784</v>
      </c>
      <c r="GD46" t="s">
        <v>786</v>
      </c>
      <c r="GE46" t="s">
        <v>786</v>
      </c>
      <c r="GF46" t="s">
        <v>788</v>
      </c>
      <c r="GG46" t="s">
        <v>788</v>
      </c>
      <c r="GH46" t="s">
        <v>788</v>
      </c>
      <c r="GI46" t="s">
        <v>785</v>
      </c>
      <c r="GJ46" t="s">
        <v>789</v>
      </c>
      <c r="GK46" t="s">
        <v>789</v>
      </c>
      <c r="GL46" t="s">
        <v>790</v>
      </c>
      <c r="GM46" t="s">
        <v>791</v>
      </c>
      <c r="GN46" t="s">
        <v>2205</v>
      </c>
      <c r="GO46" t="s">
        <v>2206</v>
      </c>
      <c r="GP46" t="s">
        <v>2207</v>
      </c>
      <c r="GQ46" t="s">
        <v>2208</v>
      </c>
      <c r="GR46" t="s">
        <v>778</v>
      </c>
      <c r="GS46" t="s">
        <v>1092</v>
      </c>
      <c r="HA46" t="s">
        <v>967</v>
      </c>
      <c r="HB46">
        <v>6</v>
      </c>
      <c r="HH46" t="s">
        <v>853</v>
      </c>
      <c r="HI46" t="s">
        <v>782</v>
      </c>
      <c r="HL46" t="s">
        <v>799</v>
      </c>
      <c r="HM46">
        <v>1</v>
      </c>
      <c r="HN46" t="s">
        <v>2209</v>
      </c>
      <c r="HO46" t="s">
        <v>1010</v>
      </c>
      <c r="HP46" t="s">
        <v>2210</v>
      </c>
      <c r="HQ46" t="s">
        <v>2211</v>
      </c>
      <c r="HR46" t="s">
        <v>778</v>
      </c>
      <c r="HS46" t="s">
        <v>849</v>
      </c>
      <c r="IA46" t="s">
        <v>806</v>
      </c>
      <c r="IB46">
        <v>2</v>
      </c>
      <c r="IH46" t="s">
        <v>853</v>
      </c>
      <c r="II46" t="s">
        <v>782</v>
      </c>
      <c r="IL46" t="s">
        <v>799</v>
      </c>
      <c r="IM46">
        <v>1</v>
      </c>
      <c r="IN46" t="s">
        <v>2212</v>
      </c>
      <c r="IO46" t="s">
        <v>2213</v>
      </c>
      <c r="IP46" t="s">
        <v>2214</v>
      </c>
      <c r="IQ46">
        <v>3166293116</v>
      </c>
      <c r="IR46">
        <f t="shared" si="2"/>
        <v>7</v>
      </c>
      <c r="IS46" s="9" t="s">
        <v>1839</v>
      </c>
      <c r="IT46" s="9">
        <f t="shared" si="3"/>
        <v>31</v>
      </c>
      <c r="IU46" s="9">
        <v>1986</v>
      </c>
      <c r="IV46" t="s">
        <v>2215</v>
      </c>
      <c r="IW46" t="s">
        <v>1136</v>
      </c>
    </row>
    <row r="47" spans="1:260">
      <c r="A47">
        <v>136</v>
      </c>
      <c r="B47" t="s">
        <v>2216</v>
      </c>
      <c r="C47" t="s">
        <v>2217</v>
      </c>
      <c r="D47" t="s">
        <v>737</v>
      </c>
      <c r="E47" t="s">
        <v>738</v>
      </c>
      <c r="F47" t="s">
        <v>1262</v>
      </c>
      <c r="G47">
        <v>34</v>
      </c>
      <c r="I47" t="s">
        <v>739</v>
      </c>
      <c r="J47" t="s">
        <v>740</v>
      </c>
      <c r="K47" t="s">
        <v>236</v>
      </c>
      <c r="L47">
        <v>805017693</v>
      </c>
      <c r="M47">
        <v>2000</v>
      </c>
      <c r="N47" t="s">
        <v>2218</v>
      </c>
      <c r="O47">
        <v>3104021677</v>
      </c>
      <c r="P47" t="s">
        <v>2219</v>
      </c>
      <c r="Q47" t="s">
        <v>744</v>
      </c>
      <c r="S47" t="s">
        <v>2220</v>
      </c>
      <c r="T47" t="s">
        <v>2221</v>
      </c>
      <c r="U47" t="s">
        <v>2222</v>
      </c>
      <c r="V47" t="s">
        <v>2223</v>
      </c>
      <c r="W47" t="s">
        <v>1144</v>
      </c>
      <c r="AM47" t="s">
        <v>751</v>
      </c>
      <c r="AN47" t="s">
        <v>752</v>
      </c>
      <c r="AO47" t="s">
        <v>22</v>
      </c>
      <c r="AP47" t="s">
        <v>2224</v>
      </c>
      <c r="AR47" t="s">
        <v>911</v>
      </c>
      <c r="BD47" t="s">
        <v>2225</v>
      </c>
      <c r="BE47" t="s">
        <v>2226</v>
      </c>
      <c r="BF47" t="s">
        <v>2227</v>
      </c>
      <c r="BG47" t="s">
        <v>2228</v>
      </c>
      <c r="BH47" t="s">
        <v>2229</v>
      </c>
      <c r="BI47" t="s">
        <v>2230</v>
      </c>
      <c r="BJ47" t="s">
        <v>752</v>
      </c>
      <c r="BM47" t="s">
        <v>1152</v>
      </c>
      <c r="BN47" t="s">
        <v>761</v>
      </c>
      <c r="BO47" t="str">
        <f t="shared" si="1"/>
        <v xml:space="preserve"> Producto no físico (Desarrollo de Software, contenido multimedia, etc.) Servicio</v>
      </c>
      <c r="BP47" t="s">
        <v>2231</v>
      </c>
      <c r="CA47" t="s">
        <v>806</v>
      </c>
      <c r="CB47" t="s">
        <v>2232</v>
      </c>
      <c r="CE47" s="8">
        <v>290617402</v>
      </c>
      <c r="CF47" s="8">
        <v>891769902</v>
      </c>
      <c r="CG47" s="8">
        <v>1060582541</v>
      </c>
      <c r="CH47">
        <v>310337527</v>
      </c>
      <c r="CI47" s="8">
        <v>3397515</v>
      </c>
      <c r="CJ47" s="8">
        <v>27232546</v>
      </c>
      <c r="CK47" s="8">
        <v>97349000</v>
      </c>
      <c r="CN47" t="s">
        <v>2233</v>
      </c>
      <c r="CO47" t="s">
        <v>752</v>
      </c>
      <c r="CQ47" t="s">
        <v>766</v>
      </c>
      <c r="CR47" t="s">
        <v>740</v>
      </c>
      <c r="CS47">
        <v>7</v>
      </c>
      <c r="CT47">
        <v>0</v>
      </c>
      <c r="CU47">
        <v>3</v>
      </c>
      <c r="CV47">
        <v>0</v>
      </c>
      <c r="CW47">
        <v>0</v>
      </c>
      <c r="CX47">
        <f t="shared" si="0"/>
        <v>10</v>
      </c>
      <c r="CY47" t="s">
        <v>2234</v>
      </c>
      <c r="CZ47" t="s">
        <v>752</v>
      </c>
      <c r="DA47" t="s">
        <v>768</v>
      </c>
      <c r="DB47" t="s">
        <v>768</v>
      </c>
      <c r="DC47" t="s">
        <v>768</v>
      </c>
      <c r="DD47" t="s">
        <v>768</v>
      </c>
      <c r="DE47" t="s">
        <v>768</v>
      </c>
      <c r="DF47" t="s">
        <v>768</v>
      </c>
      <c r="DG47" t="s">
        <v>768</v>
      </c>
      <c r="DH47" t="s">
        <v>768</v>
      </c>
      <c r="DI47" s="8">
        <v>1250000000</v>
      </c>
      <c r="DJ47" s="8">
        <v>1437000000</v>
      </c>
      <c r="DK47" s="8">
        <v>150000000</v>
      </c>
      <c r="DL47" s="8">
        <v>201000000</v>
      </c>
      <c r="DO47" t="s">
        <v>769</v>
      </c>
      <c r="DW47" t="s">
        <v>26</v>
      </c>
      <c r="DY47" t="s">
        <v>771</v>
      </c>
      <c r="DZ47" t="s">
        <v>772</v>
      </c>
      <c r="EG47" t="s">
        <v>2235</v>
      </c>
      <c r="EH47">
        <v>2</v>
      </c>
      <c r="EI47" t="s">
        <v>2236</v>
      </c>
      <c r="EJ47" t="s">
        <v>2237</v>
      </c>
      <c r="EK47" t="s">
        <v>2238</v>
      </c>
      <c r="EL47" t="s">
        <v>2218</v>
      </c>
      <c r="EM47" t="s">
        <v>2239</v>
      </c>
      <c r="EN47" t="s">
        <v>778</v>
      </c>
      <c r="EO47" t="s">
        <v>849</v>
      </c>
      <c r="EW47" t="s">
        <v>780</v>
      </c>
      <c r="EX47">
        <v>4</v>
      </c>
      <c r="EY47" t="s">
        <v>781</v>
      </c>
      <c r="FC47" t="s">
        <v>798</v>
      </c>
      <c r="FH47" t="s">
        <v>752</v>
      </c>
      <c r="FJ47" t="s">
        <v>784</v>
      </c>
      <c r="FK47" t="s">
        <v>786</v>
      </c>
      <c r="FL47" t="s">
        <v>784</v>
      </c>
      <c r="FM47" t="s">
        <v>784</v>
      </c>
      <c r="FN47" t="s">
        <v>786</v>
      </c>
      <c r="FO47" t="s">
        <v>788</v>
      </c>
      <c r="FP47" t="s">
        <v>786</v>
      </c>
      <c r="FQ47" t="s">
        <v>788</v>
      </c>
      <c r="FR47" t="s">
        <v>784</v>
      </c>
      <c r="FS47" t="s">
        <v>788</v>
      </c>
      <c r="FT47" t="s">
        <v>786</v>
      </c>
      <c r="FU47" t="s">
        <v>784</v>
      </c>
      <c r="FV47" t="s">
        <v>787</v>
      </c>
      <c r="FW47" t="s">
        <v>788</v>
      </c>
      <c r="FX47" t="s">
        <v>787</v>
      </c>
      <c r="FY47" t="s">
        <v>786</v>
      </c>
      <c r="FZ47" t="s">
        <v>786</v>
      </c>
      <c r="GA47" t="s">
        <v>786</v>
      </c>
      <c r="GB47" t="s">
        <v>784</v>
      </c>
      <c r="GC47" t="s">
        <v>784</v>
      </c>
      <c r="GD47" t="s">
        <v>784</v>
      </c>
      <c r="GE47" t="s">
        <v>784</v>
      </c>
      <c r="GF47" t="s">
        <v>786</v>
      </c>
      <c r="GG47" t="s">
        <v>787</v>
      </c>
      <c r="GH47" t="s">
        <v>784</v>
      </c>
      <c r="GI47" t="s">
        <v>784</v>
      </c>
      <c r="GJ47" t="s">
        <v>789</v>
      </c>
      <c r="GK47" t="s">
        <v>789</v>
      </c>
      <c r="GL47" t="s">
        <v>790</v>
      </c>
      <c r="GM47" t="s">
        <v>791</v>
      </c>
      <c r="GN47" t="s">
        <v>2240</v>
      </c>
      <c r="GO47" t="s">
        <v>2241</v>
      </c>
      <c r="GP47" t="s">
        <v>2242</v>
      </c>
      <c r="GQ47" t="s">
        <v>2243</v>
      </c>
      <c r="GR47" t="s">
        <v>778</v>
      </c>
      <c r="GS47" t="s">
        <v>1092</v>
      </c>
      <c r="HA47" t="s">
        <v>967</v>
      </c>
      <c r="HB47">
        <v>4</v>
      </c>
      <c r="HH47" t="s">
        <v>853</v>
      </c>
      <c r="HJ47" t="s">
        <v>807</v>
      </c>
      <c r="HK47" t="s">
        <v>2244</v>
      </c>
      <c r="HL47" t="s">
        <v>752</v>
      </c>
      <c r="IN47" t="s">
        <v>2167</v>
      </c>
      <c r="IR47">
        <f t="shared" si="2"/>
        <v>17</v>
      </c>
      <c r="IS47" t="s">
        <v>911</v>
      </c>
      <c r="IT47" s="9">
        <f t="shared" si="3"/>
        <v>47</v>
      </c>
      <c r="IU47" s="9">
        <v>1970</v>
      </c>
      <c r="IV47" t="s">
        <v>2245</v>
      </c>
      <c r="IW47" t="s">
        <v>812</v>
      </c>
    </row>
    <row r="48" spans="1:260">
      <c r="A48">
        <v>138</v>
      </c>
      <c r="B48" t="s">
        <v>2246</v>
      </c>
      <c r="C48" t="s">
        <v>2247</v>
      </c>
      <c r="D48" t="s">
        <v>737</v>
      </c>
      <c r="E48" t="s">
        <v>738</v>
      </c>
      <c r="F48" t="s">
        <v>1096</v>
      </c>
      <c r="G48">
        <v>2</v>
      </c>
      <c r="I48" t="s">
        <v>739</v>
      </c>
      <c r="J48" t="s">
        <v>740</v>
      </c>
      <c r="K48" t="s">
        <v>2248</v>
      </c>
      <c r="L48">
        <v>900372193</v>
      </c>
      <c r="M48">
        <v>2010</v>
      </c>
      <c r="N48" t="s">
        <v>2249</v>
      </c>
      <c r="O48">
        <v>3137184000</v>
      </c>
      <c r="P48" t="s">
        <v>2250</v>
      </c>
      <c r="Q48" t="s">
        <v>744</v>
      </c>
      <c r="S48" t="s">
        <v>2251</v>
      </c>
      <c r="T48" t="s">
        <v>2252</v>
      </c>
      <c r="U48" t="s">
        <v>2253</v>
      </c>
      <c r="V48" t="s">
        <v>2254</v>
      </c>
      <c r="W48" t="s">
        <v>2255</v>
      </c>
      <c r="AF48" t="s">
        <v>2256</v>
      </c>
      <c r="AL48" t="s">
        <v>2256</v>
      </c>
      <c r="AM48" t="s">
        <v>751</v>
      </c>
      <c r="AN48" t="s">
        <v>752</v>
      </c>
      <c r="AO48" t="s">
        <v>753</v>
      </c>
      <c r="BA48" t="s">
        <v>754</v>
      </c>
      <c r="BD48" t="s">
        <v>2257</v>
      </c>
      <c r="BE48" t="s">
        <v>2258</v>
      </c>
      <c r="BF48" t="s">
        <v>2259</v>
      </c>
      <c r="BG48" t="s">
        <v>2260</v>
      </c>
      <c r="BH48" t="s">
        <v>2261</v>
      </c>
      <c r="BI48" t="s">
        <v>2262</v>
      </c>
      <c r="BJ48" t="s">
        <v>752</v>
      </c>
      <c r="BL48" t="s">
        <v>831</v>
      </c>
      <c r="BO48" t="str">
        <f t="shared" si="1"/>
        <v xml:space="preserve">Producto físico  </v>
      </c>
      <c r="BP48" t="s">
        <v>2263</v>
      </c>
      <c r="BT48" t="s">
        <v>835</v>
      </c>
      <c r="BX48" t="s">
        <v>2264</v>
      </c>
      <c r="CE48" s="8">
        <v>401500000</v>
      </c>
      <c r="CF48" s="8">
        <v>431010000</v>
      </c>
      <c r="CG48" s="8">
        <v>367000000</v>
      </c>
      <c r="CH48">
        <v>122000000</v>
      </c>
      <c r="CI48" s="8">
        <v>-33500000</v>
      </c>
      <c r="CJ48" s="8">
        <v>-17100000</v>
      </c>
      <c r="CK48" s="8">
        <v>-129310000</v>
      </c>
      <c r="CN48" t="s">
        <v>2265</v>
      </c>
      <c r="CO48" t="s">
        <v>752</v>
      </c>
      <c r="CQ48" t="s">
        <v>839</v>
      </c>
      <c r="CR48" t="s">
        <v>752</v>
      </c>
      <c r="CS48">
        <v>10</v>
      </c>
      <c r="CT48">
        <v>711000</v>
      </c>
      <c r="CU48">
        <v>1</v>
      </c>
      <c r="CV48">
        <v>0</v>
      </c>
      <c r="CW48">
        <v>0</v>
      </c>
      <c r="CX48">
        <f t="shared" si="0"/>
        <v>711011</v>
      </c>
      <c r="CY48" t="s">
        <v>1182</v>
      </c>
      <c r="CZ48" t="s">
        <v>740</v>
      </c>
      <c r="DA48" t="s">
        <v>2266</v>
      </c>
      <c r="DB48" t="s">
        <v>2267</v>
      </c>
      <c r="DC48" t="s">
        <v>768</v>
      </c>
      <c r="DD48" t="s">
        <v>768</v>
      </c>
      <c r="DE48" t="s">
        <v>768</v>
      </c>
      <c r="DF48" t="s">
        <v>768</v>
      </c>
      <c r="DG48" t="s">
        <v>768</v>
      </c>
      <c r="DH48" t="s">
        <v>768</v>
      </c>
      <c r="DI48" s="8">
        <v>550000000</v>
      </c>
      <c r="DJ48" s="8">
        <v>850000000</v>
      </c>
      <c r="DK48" s="8">
        <v>25000000</v>
      </c>
      <c r="DL48" s="8">
        <v>60000000</v>
      </c>
      <c r="DO48" t="s">
        <v>769</v>
      </c>
      <c r="DP48" t="s">
        <v>770</v>
      </c>
      <c r="DV48" t="s">
        <v>49</v>
      </c>
      <c r="DW48" t="s">
        <v>26</v>
      </c>
      <c r="EA48" t="s">
        <v>843</v>
      </c>
      <c r="EG48" t="s">
        <v>2268</v>
      </c>
      <c r="EH48">
        <v>1</v>
      </c>
      <c r="EI48" t="s">
        <v>2269</v>
      </c>
      <c r="EJ48" t="s">
        <v>2270</v>
      </c>
      <c r="EK48" t="s">
        <v>2271</v>
      </c>
      <c r="EL48" t="s">
        <v>2272</v>
      </c>
      <c r="EM48" t="s">
        <v>2273</v>
      </c>
      <c r="EN48" t="s">
        <v>778</v>
      </c>
      <c r="EO48" t="s">
        <v>849</v>
      </c>
      <c r="EW48" t="s">
        <v>780</v>
      </c>
      <c r="EX48">
        <v>7</v>
      </c>
      <c r="EY48" t="s">
        <v>781</v>
      </c>
      <c r="FC48" t="s">
        <v>798</v>
      </c>
      <c r="FH48" s="9" t="s">
        <v>783</v>
      </c>
      <c r="FI48">
        <v>3</v>
      </c>
      <c r="FJ48" t="s">
        <v>784</v>
      </c>
      <c r="FK48" t="s">
        <v>786</v>
      </c>
      <c r="FL48" t="s">
        <v>784</v>
      </c>
      <c r="FM48" t="s">
        <v>786</v>
      </c>
      <c r="FN48" t="s">
        <v>785</v>
      </c>
      <c r="FO48" t="s">
        <v>784</v>
      </c>
      <c r="FP48" t="s">
        <v>784</v>
      </c>
      <c r="FQ48" t="s">
        <v>787</v>
      </c>
      <c r="FR48" t="s">
        <v>785</v>
      </c>
      <c r="FS48" t="s">
        <v>784</v>
      </c>
      <c r="FT48" t="s">
        <v>787</v>
      </c>
      <c r="FU48" t="s">
        <v>784</v>
      </c>
      <c r="FV48" t="s">
        <v>787</v>
      </c>
      <c r="FW48" t="s">
        <v>786</v>
      </c>
      <c r="FX48" t="s">
        <v>785</v>
      </c>
      <c r="FY48" t="s">
        <v>784</v>
      </c>
      <c r="FZ48" t="s">
        <v>786</v>
      </c>
      <c r="GA48" t="s">
        <v>788</v>
      </c>
      <c r="GB48" t="s">
        <v>785</v>
      </c>
      <c r="GC48" t="s">
        <v>787</v>
      </c>
      <c r="GD48" t="s">
        <v>787</v>
      </c>
      <c r="GE48" t="s">
        <v>785</v>
      </c>
      <c r="GF48" t="s">
        <v>784</v>
      </c>
      <c r="GG48" t="s">
        <v>786</v>
      </c>
      <c r="GH48" t="s">
        <v>786</v>
      </c>
      <c r="GI48" t="s">
        <v>788</v>
      </c>
      <c r="GJ48" t="s">
        <v>789</v>
      </c>
      <c r="GK48" t="s">
        <v>789</v>
      </c>
      <c r="GL48" t="s">
        <v>789</v>
      </c>
      <c r="GM48" t="s">
        <v>791</v>
      </c>
      <c r="IN48" t="s">
        <v>2274</v>
      </c>
      <c r="IR48">
        <f t="shared" si="2"/>
        <v>7</v>
      </c>
      <c r="IS48" s="9" t="s">
        <v>811</v>
      </c>
      <c r="IT48" s="9">
        <f t="shared" si="3"/>
        <v>954</v>
      </c>
      <c r="IU48" s="9">
        <v>1063</v>
      </c>
      <c r="IV48" t="s">
        <v>2272</v>
      </c>
      <c r="IW48" t="s">
        <v>940</v>
      </c>
    </row>
    <row r="49" spans="1:260">
      <c r="A49">
        <v>141</v>
      </c>
      <c r="B49" t="s">
        <v>2275</v>
      </c>
      <c r="C49" t="s">
        <v>2276</v>
      </c>
      <c r="D49" t="s">
        <v>737</v>
      </c>
      <c r="E49" t="s">
        <v>1414</v>
      </c>
      <c r="F49" t="s">
        <v>2277</v>
      </c>
      <c r="G49" t="s">
        <v>2278</v>
      </c>
      <c r="H49">
        <v>92877</v>
      </c>
      <c r="I49" t="s">
        <v>739</v>
      </c>
      <c r="J49" t="s">
        <v>740</v>
      </c>
      <c r="K49" t="s">
        <v>2279</v>
      </c>
      <c r="L49">
        <v>9004623871</v>
      </c>
      <c r="M49">
        <v>2011</v>
      </c>
      <c r="N49" t="s">
        <v>2280</v>
      </c>
      <c r="O49">
        <v>4359626</v>
      </c>
      <c r="P49" t="s">
        <v>2281</v>
      </c>
      <c r="Q49" t="s">
        <v>744</v>
      </c>
      <c r="S49" t="s">
        <v>2282</v>
      </c>
      <c r="T49" t="s">
        <v>2283</v>
      </c>
      <c r="V49" t="s">
        <v>2284</v>
      </c>
      <c r="W49" t="s">
        <v>822</v>
      </c>
      <c r="AD49" t="s">
        <v>869</v>
      </c>
      <c r="AE49" t="s">
        <v>2285</v>
      </c>
      <c r="AL49" t="str">
        <f>CONCATENATE(AD49," ",AE49)</f>
        <v>Otra actividad  - ¿Cuál? Elaboración de alimentos</v>
      </c>
      <c r="AM49" t="s">
        <v>2286</v>
      </c>
      <c r="AN49" t="s">
        <v>740</v>
      </c>
      <c r="AO49" t="s">
        <v>753</v>
      </c>
      <c r="BA49" t="s">
        <v>754</v>
      </c>
      <c r="BD49" t="s">
        <v>2287</v>
      </c>
      <c r="BE49" t="s">
        <v>2288</v>
      </c>
      <c r="BF49" t="s">
        <v>2289</v>
      </c>
      <c r="BG49" t="s">
        <v>2290</v>
      </c>
      <c r="BH49" t="s">
        <v>2291</v>
      </c>
      <c r="BI49" t="s">
        <v>760</v>
      </c>
      <c r="BJ49" t="s">
        <v>752</v>
      </c>
      <c r="BL49" t="s">
        <v>831</v>
      </c>
      <c r="BO49" t="str">
        <f t="shared" si="1"/>
        <v xml:space="preserve">Producto físico  </v>
      </c>
      <c r="BP49" t="s">
        <v>2292</v>
      </c>
      <c r="BQ49" t="s">
        <v>833</v>
      </c>
      <c r="BR49" t="s">
        <v>834</v>
      </c>
      <c r="BS49" t="s">
        <v>954</v>
      </c>
      <c r="BT49" t="s">
        <v>835</v>
      </c>
      <c r="BU49">
        <v>4</v>
      </c>
      <c r="BV49" t="s">
        <v>2293</v>
      </c>
      <c r="BW49" t="s">
        <v>2294</v>
      </c>
      <c r="BX49" t="s">
        <v>2295</v>
      </c>
      <c r="CE49" s="8">
        <v>120872516</v>
      </c>
      <c r="CF49" s="8">
        <v>681007430</v>
      </c>
      <c r="CG49" s="8">
        <v>7471201258</v>
      </c>
      <c r="CH49">
        <v>1301520000</v>
      </c>
      <c r="CI49" s="8">
        <v>1243138</v>
      </c>
      <c r="CJ49" s="8">
        <v>1405195</v>
      </c>
      <c r="CK49" s="8">
        <v>561675733</v>
      </c>
      <c r="CN49" t="s">
        <v>2296</v>
      </c>
      <c r="CO49" t="s">
        <v>740</v>
      </c>
      <c r="CP49" t="s">
        <v>1458</v>
      </c>
      <c r="CQ49" t="s">
        <v>995</v>
      </c>
      <c r="CR49" t="s">
        <v>740</v>
      </c>
      <c r="CS49">
        <v>33</v>
      </c>
      <c r="CT49">
        <v>0</v>
      </c>
      <c r="CU49">
        <v>1</v>
      </c>
      <c r="CV49">
        <v>1</v>
      </c>
      <c r="CW49">
        <v>0</v>
      </c>
      <c r="CX49">
        <f t="shared" si="0"/>
        <v>35</v>
      </c>
      <c r="CY49" t="s">
        <v>1115</v>
      </c>
      <c r="CZ49" t="s">
        <v>740</v>
      </c>
      <c r="DA49" t="s">
        <v>2297</v>
      </c>
      <c r="DB49" t="s">
        <v>2298</v>
      </c>
      <c r="DC49" t="s">
        <v>768</v>
      </c>
      <c r="DD49" t="s">
        <v>768</v>
      </c>
      <c r="DE49" t="s">
        <v>768</v>
      </c>
      <c r="DF49" t="s">
        <v>768</v>
      </c>
      <c r="DG49" t="s">
        <v>768</v>
      </c>
      <c r="DH49" t="s">
        <v>768</v>
      </c>
      <c r="DI49" s="8">
        <v>6960000000</v>
      </c>
      <c r="DJ49" s="8">
        <v>8352000000</v>
      </c>
      <c r="DK49" s="8">
        <v>423000000</v>
      </c>
      <c r="DL49" s="8">
        <v>507500000</v>
      </c>
      <c r="DP49" t="s">
        <v>770</v>
      </c>
      <c r="DU49" t="s">
        <v>19</v>
      </c>
      <c r="DW49" t="s">
        <v>26</v>
      </c>
      <c r="DZ49" t="s">
        <v>772</v>
      </c>
      <c r="EG49" t="s">
        <v>2299</v>
      </c>
      <c r="EH49">
        <v>3</v>
      </c>
      <c r="EI49" t="s">
        <v>2300</v>
      </c>
      <c r="EJ49" t="s">
        <v>2301</v>
      </c>
      <c r="EK49" t="s">
        <v>2302</v>
      </c>
      <c r="EL49" t="s">
        <v>2303</v>
      </c>
      <c r="EM49" t="s">
        <v>2304</v>
      </c>
      <c r="EN49" t="s">
        <v>804</v>
      </c>
      <c r="EO49" t="s">
        <v>1092</v>
      </c>
      <c r="EW49" t="s">
        <v>780</v>
      </c>
      <c r="EX49">
        <v>4</v>
      </c>
      <c r="EY49" t="s">
        <v>781</v>
      </c>
      <c r="FC49" t="s">
        <v>798</v>
      </c>
      <c r="FH49" t="s">
        <v>752</v>
      </c>
      <c r="FJ49" t="s">
        <v>784</v>
      </c>
      <c r="FK49" t="s">
        <v>787</v>
      </c>
      <c r="FL49" t="s">
        <v>784</v>
      </c>
      <c r="FM49" t="s">
        <v>787</v>
      </c>
      <c r="FN49" t="s">
        <v>787</v>
      </c>
      <c r="FO49" t="s">
        <v>788</v>
      </c>
      <c r="FP49" t="s">
        <v>784</v>
      </c>
      <c r="FQ49" t="s">
        <v>786</v>
      </c>
      <c r="FR49" t="s">
        <v>784</v>
      </c>
      <c r="FS49" t="s">
        <v>786</v>
      </c>
      <c r="FT49" t="s">
        <v>784</v>
      </c>
      <c r="FU49" t="s">
        <v>786</v>
      </c>
      <c r="FV49" t="s">
        <v>786</v>
      </c>
      <c r="FW49" t="s">
        <v>786</v>
      </c>
      <c r="FX49" t="s">
        <v>787</v>
      </c>
      <c r="FY49" t="s">
        <v>784</v>
      </c>
      <c r="FZ49" t="s">
        <v>784</v>
      </c>
      <c r="GA49" t="s">
        <v>786</v>
      </c>
      <c r="GB49" t="s">
        <v>787</v>
      </c>
      <c r="GC49" t="s">
        <v>787</v>
      </c>
      <c r="GD49" t="s">
        <v>787</v>
      </c>
      <c r="GE49" t="s">
        <v>784</v>
      </c>
      <c r="GF49" t="s">
        <v>786</v>
      </c>
      <c r="GG49" t="s">
        <v>786</v>
      </c>
      <c r="GH49" t="s">
        <v>786</v>
      </c>
      <c r="GI49" t="s">
        <v>787</v>
      </c>
      <c r="GJ49" t="s">
        <v>789</v>
      </c>
      <c r="GK49" t="s">
        <v>1083</v>
      </c>
      <c r="GL49" t="s">
        <v>790</v>
      </c>
      <c r="GM49" t="s">
        <v>791</v>
      </c>
      <c r="GN49" t="s">
        <v>2305</v>
      </c>
      <c r="GO49" t="s">
        <v>2306</v>
      </c>
      <c r="GP49" t="s">
        <v>2307</v>
      </c>
      <c r="GQ49" t="s">
        <v>2308</v>
      </c>
      <c r="GR49" t="s">
        <v>778</v>
      </c>
      <c r="GS49" t="s">
        <v>1092</v>
      </c>
      <c r="HA49" t="s">
        <v>857</v>
      </c>
      <c r="HB49">
        <v>23</v>
      </c>
      <c r="HC49" t="s">
        <v>781</v>
      </c>
      <c r="HE49" t="s">
        <v>858</v>
      </c>
      <c r="HL49" t="s">
        <v>799</v>
      </c>
      <c r="HM49">
        <v>3</v>
      </c>
      <c r="HN49" t="s">
        <v>2309</v>
      </c>
      <c r="HO49" t="s">
        <v>2310</v>
      </c>
      <c r="HP49" t="s">
        <v>2311</v>
      </c>
      <c r="HQ49" t="s">
        <v>2312</v>
      </c>
      <c r="HR49" t="s">
        <v>778</v>
      </c>
      <c r="HS49" t="s">
        <v>1092</v>
      </c>
      <c r="IA49" t="s">
        <v>967</v>
      </c>
      <c r="IB49">
        <v>13</v>
      </c>
      <c r="ID49" t="s">
        <v>797</v>
      </c>
      <c r="IJ49" t="s">
        <v>807</v>
      </c>
      <c r="IK49" t="s">
        <v>1034</v>
      </c>
      <c r="IL49" t="s">
        <v>752</v>
      </c>
      <c r="IR49">
        <f t="shared" si="2"/>
        <v>6</v>
      </c>
      <c r="IS49" s="9" t="s">
        <v>811</v>
      </c>
      <c r="IT49" s="9">
        <f t="shared" si="3"/>
        <v>35</v>
      </c>
      <c r="IU49" s="9">
        <v>1982</v>
      </c>
      <c r="IV49" t="s">
        <v>2280</v>
      </c>
      <c r="IW49" t="s">
        <v>940</v>
      </c>
    </row>
    <row r="50" spans="1:260">
      <c r="A50">
        <v>142</v>
      </c>
      <c r="B50" t="s">
        <v>2313</v>
      </c>
      <c r="C50" t="s">
        <v>2314</v>
      </c>
      <c r="D50" t="s">
        <v>737</v>
      </c>
      <c r="E50" t="s">
        <v>738</v>
      </c>
      <c r="I50" t="s">
        <v>739</v>
      </c>
      <c r="J50" t="s">
        <v>740</v>
      </c>
      <c r="K50" t="s">
        <v>2315</v>
      </c>
      <c r="L50">
        <v>900861272</v>
      </c>
      <c r="M50">
        <v>2015</v>
      </c>
      <c r="N50" t="s">
        <v>2316</v>
      </c>
      <c r="O50">
        <v>3185312095</v>
      </c>
      <c r="P50" t="s">
        <v>2317</v>
      </c>
      <c r="Q50" t="s">
        <v>744</v>
      </c>
      <c r="S50" t="s">
        <v>2318</v>
      </c>
      <c r="V50" t="s">
        <v>2319</v>
      </c>
      <c r="W50" t="s">
        <v>749</v>
      </c>
      <c r="X50" t="s">
        <v>2320</v>
      </c>
      <c r="AL50" t="s">
        <v>2320</v>
      </c>
      <c r="AM50" t="s">
        <v>751</v>
      </c>
      <c r="AN50" t="s">
        <v>740</v>
      </c>
      <c r="AO50" t="s">
        <v>753</v>
      </c>
      <c r="BA50" t="s">
        <v>754</v>
      </c>
      <c r="BD50" t="s">
        <v>2321</v>
      </c>
      <c r="BE50" t="s">
        <v>2322</v>
      </c>
      <c r="BF50" t="s">
        <v>2323</v>
      </c>
      <c r="BG50" t="s">
        <v>2324</v>
      </c>
      <c r="BH50" t="s">
        <v>2324</v>
      </c>
      <c r="BI50" t="s">
        <v>2325</v>
      </c>
      <c r="BJ50" t="s">
        <v>752</v>
      </c>
      <c r="BM50" t="s">
        <v>1152</v>
      </c>
      <c r="BN50" t="s">
        <v>761</v>
      </c>
      <c r="BO50" t="str">
        <f t="shared" si="1"/>
        <v xml:space="preserve"> Producto no físico (Desarrollo de Software, contenido multimedia, etc.) Servicio</v>
      </c>
      <c r="BP50" t="s">
        <v>2324</v>
      </c>
      <c r="BZ50" t="s">
        <v>764</v>
      </c>
      <c r="CD50">
        <v>90</v>
      </c>
      <c r="CE50" s="8">
        <v>0</v>
      </c>
      <c r="CF50" s="8">
        <v>114516474</v>
      </c>
      <c r="CG50" s="8">
        <v>680748322</v>
      </c>
      <c r="CH50">
        <v>188.47100900000001</v>
      </c>
      <c r="CI50" s="8">
        <v>0</v>
      </c>
      <c r="CJ50" s="8">
        <v>8972597</v>
      </c>
      <c r="CK50" s="8">
        <v>9743009</v>
      </c>
      <c r="CN50" t="s">
        <v>2326</v>
      </c>
      <c r="CO50" t="s">
        <v>740</v>
      </c>
      <c r="CP50" t="s">
        <v>2327</v>
      </c>
      <c r="CQ50" t="s">
        <v>1114</v>
      </c>
      <c r="CR50" t="s">
        <v>740</v>
      </c>
      <c r="CS50">
        <v>11</v>
      </c>
      <c r="CT50">
        <v>0</v>
      </c>
      <c r="CU50">
        <v>0</v>
      </c>
      <c r="CV50">
        <v>0</v>
      </c>
      <c r="CW50">
        <v>0</v>
      </c>
      <c r="CX50">
        <f t="shared" si="0"/>
        <v>11</v>
      </c>
      <c r="CY50" t="s">
        <v>2328</v>
      </c>
      <c r="CZ50" t="s">
        <v>752</v>
      </c>
      <c r="DA50" t="s">
        <v>768</v>
      </c>
      <c r="DB50" t="s">
        <v>768</v>
      </c>
      <c r="DC50" t="s">
        <v>768</v>
      </c>
      <c r="DD50" t="s">
        <v>768</v>
      </c>
      <c r="DE50" t="s">
        <v>768</v>
      </c>
      <c r="DF50" t="s">
        <v>768</v>
      </c>
      <c r="DG50" t="s">
        <v>768</v>
      </c>
      <c r="DH50" t="s">
        <v>768</v>
      </c>
      <c r="DI50" s="8">
        <v>735208188</v>
      </c>
      <c r="DJ50" s="8">
        <v>771968597</v>
      </c>
      <c r="DK50" s="8">
        <v>0</v>
      </c>
      <c r="DL50" s="8">
        <v>0</v>
      </c>
      <c r="DN50" t="s">
        <v>888</v>
      </c>
      <c r="DR50" t="s">
        <v>1034</v>
      </c>
      <c r="DW50" t="s">
        <v>26</v>
      </c>
      <c r="EA50" t="s">
        <v>843</v>
      </c>
      <c r="EG50" t="s">
        <v>2329</v>
      </c>
      <c r="EH50">
        <v>2</v>
      </c>
      <c r="EI50" t="s">
        <v>2330</v>
      </c>
      <c r="EJ50" t="s">
        <v>2331</v>
      </c>
      <c r="EK50" t="s">
        <v>2332</v>
      </c>
      <c r="EL50" t="s">
        <v>2333</v>
      </c>
      <c r="EM50" t="s">
        <v>2334</v>
      </c>
      <c r="EN50" t="s">
        <v>778</v>
      </c>
      <c r="EO50" t="s">
        <v>849</v>
      </c>
      <c r="EW50" t="s">
        <v>780</v>
      </c>
      <c r="EX50">
        <v>11</v>
      </c>
      <c r="EY50" t="s">
        <v>781</v>
      </c>
      <c r="FD50" t="s">
        <v>853</v>
      </c>
      <c r="FH50" t="s">
        <v>752</v>
      </c>
      <c r="FJ50" t="s">
        <v>785</v>
      </c>
      <c r="FK50" t="s">
        <v>787</v>
      </c>
      <c r="FL50" t="s">
        <v>785</v>
      </c>
      <c r="FM50" t="s">
        <v>787</v>
      </c>
      <c r="FN50" t="s">
        <v>787</v>
      </c>
      <c r="FO50" t="s">
        <v>786</v>
      </c>
      <c r="FP50" t="s">
        <v>787</v>
      </c>
      <c r="FQ50" t="s">
        <v>788</v>
      </c>
      <c r="FR50" t="s">
        <v>785</v>
      </c>
      <c r="FS50" t="s">
        <v>788</v>
      </c>
      <c r="FT50" t="s">
        <v>785</v>
      </c>
      <c r="FU50" t="s">
        <v>787</v>
      </c>
      <c r="FV50" t="s">
        <v>787</v>
      </c>
      <c r="FW50" t="s">
        <v>786</v>
      </c>
      <c r="FX50" t="s">
        <v>784</v>
      </c>
      <c r="FY50" t="s">
        <v>784</v>
      </c>
      <c r="FZ50" t="s">
        <v>787</v>
      </c>
      <c r="GA50" t="s">
        <v>786</v>
      </c>
      <c r="GB50" t="s">
        <v>784</v>
      </c>
      <c r="GC50" t="s">
        <v>784</v>
      </c>
      <c r="GD50" t="s">
        <v>787</v>
      </c>
      <c r="GE50" t="s">
        <v>785</v>
      </c>
      <c r="GF50" t="s">
        <v>788</v>
      </c>
      <c r="GG50" t="s">
        <v>786</v>
      </c>
      <c r="GH50" t="s">
        <v>787</v>
      </c>
      <c r="GI50" t="s">
        <v>788</v>
      </c>
      <c r="GJ50" t="s">
        <v>1082</v>
      </c>
      <c r="GK50" t="s">
        <v>1083</v>
      </c>
      <c r="GL50" t="s">
        <v>790</v>
      </c>
      <c r="GM50" t="s">
        <v>791</v>
      </c>
      <c r="GN50" t="s">
        <v>2335</v>
      </c>
      <c r="GO50" t="s">
        <v>2336</v>
      </c>
      <c r="GP50" t="s">
        <v>2316</v>
      </c>
      <c r="GQ50" t="s">
        <v>2337</v>
      </c>
      <c r="GR50" t="s">
        <v>804</v>
      </c>
      <c r="GS50" t="s">
        <v>849</v>
      </c>
      <c r="HA50" t="s">
        <v>857</v>
      </c>
      <c r="HB50">
        <v>0</v>
      </c>
      <c r="HD50" t="s">
        <v>797</v>
      </c>
      <c r="HE50" t="s">
        <v>858</v>
      </c>
      <c r="HL50" t="s">
        <v>799</v>
      </c>
      <c r="HM50">
        <v>2</v>
      </c>
      <c r="IN50" t="s">
        <v>752</v>
      </c>
      <c r="IR50">
        <f t="shared" si="2"/>
        <v>2</v>
      </c>
      <c r="IS50" s="9" t="s">
        <v>811</v>
      </c>
      <c r="IT50" s="9">
        <f t="shared" si="3"/>
        <v>33</v>
      </c>
      <c r="IU50" s="9">
        <v>1984</v>
      </c>
      <c r="IV50" t="s">
        <v>2316</v>
      </c>
      <c r="IW50" t="s">
        <v>812</v>
      </c>
    </row>
    <row r="51" spans="1:260">
      <c r="A51">
        <v>147</v>
      </c>
      <c r="B51" t="s">
        <v>2338</v>
      </c>
      <c r="C51" t="s">
        <v>2339</v>
      </c>
      <c r="D51" t="s">
        <v>737</v>
      </c>
      <c r="E51" t="s">
        <v>738</v>
      </c>
      <c r="F51" t="s">
        <v>1096</v>
      </c>
      <c r="G51">
        <v>2</v>
      </c>
      <c r="I51" t="s">
        <v>739</v>
      </c>
      <c r="J51" t="s">
        <v>740</v>
      </c>
      <c r="K51" t="s">
        <v>2340</v>
      </c>
      <c r="L51">
        <v>900.17858799999999</v>
      </c>
      <c r="M51">
        <v>2007</v>
      </c>
      <c r="N51" t="s">
        <v>2341</v>
      </c>
      <c r="O51">
        <v>3206731032</v>
      </c>
      <c r="P51" t="s">
        <v>2342</v>
      </c>
      <c r="Q51" t="s">
        <v>744</v>
      </c>
      <c r="S51" t="s">
        <v>2343</v>
      </c>
      <c r="T51" t="s">
        <v>2344</v>
      </c>
      <c r="V51" t="s">
        <v>2345</v>
      </c>
      <c r="W51" t="s">
        <v>1101</v>
      </c>
      <c r="AB51" t="s">
        <v>1173</v>
      </c>
      <c r="AL51" t="str">
        <f t="shared" ref="AL51:AL52" si="6">AB51</f>
        <v>Construcción de edificaciones para uso residencial</v>
      </c>
      <c r="AM51" t="s">
        <v>751</v>
      </c>
      <c r="AN51" t="s">
        <v>740</v>
      </c>
      <c r="AO51" t="s">
        <v>753</v>
      </c>
      <c r="BA51" t="s">
        <v>754</v>
      </c>
      <c r="BD51" t="s">
        <v>2346</v>
      </c>
      <c r="BE51" t="s">
        <v>2347</v>
      </c>
      <c r="BF51" t="s">
        <v>2348</v>
      </c>
      <c r="BG51" t="s">
        <v>2349</v>
      </c>
      <c r="BH51" t="s">
        <v>2350</v>
      </c>
      <c r="BI51" t="s">
        <v>2351</v>
      </c>
      <c r="BJ51" t="s">
        <v>752</v>
      </c>
      <c r="BL51" t="s">
        <v>831</v>
      </c>
      <c r="BO51" t="str">
        <f t="shared" si="1"/>
        <v xml:space="preserve">Producto físico  </v>
      </c>
      <c r="BP51" t="s">
        <v>2352</v>
      </c>
      <c r="BQ51" t="s">
        <v>833</v>
      </c>
      <c r="BR51" t="s">
        <v>834</v>
      </c>
      <c r="BU51">
        <v>900</v>
      </c>
      <c r="BV51" t="s">
        <v>2353</v>
      </c>
      <c r="CE51" s="8">
        <v>6020929006</v>
      </c>
      <c r="CF51" s="8">
        <v>9180063706</v>
      </c>
      <c r="CG51" s="8">
        <v>2532997109</v>
      </c>
      <c r="CH51">
        <v>0</v>
      </c>
      <c r="CI51" s="8">
        <v>152994127</v>
      </c>
      <c r="CJ51" s="8">
        <v>311042255</v>
      </c>
      <c r="CK51" s="8">
        <v>82331885</v>
      </c>
      <c r="CN51" t="s">
        <v>1546</v>
      </c>
      <c r="CO51" t="s">
        <v>752</v>
      </c>
      <c r="CQ51" t="s">
        <v>766</v>
      </c>
      <c r="CR51" t="s">
        <v>740</v>
      </c>
      <c r="CS51">
        <v>44</v>
      </c>
      <c r="CT51">
        <v>0</v>
      </c>
      <c r="CU51">
        <v>6</v>
      </c>
      <c r="CV51">
        <v>0</v>
      </c>
      <c r="CW51">
        <v>0</v>
      </c>
      <c r="CX51">
        <f t="shared" si="0"/>
        <v>50</v>
      </c>
      <c r="CY51" t="s">
        <v>999</v>
      </c>
      <c r="CZ51" t="s">
        <v>740</v>
      </c>
      <c r="DA51" t="s">
        <v>2354</v>
      </c>
      <c r="DB51" t="s">
        <v>885</v>
      </c>
      <c r="DC51" t="s">
        <v>768</v>
      </c>
      <c r="DD51" t="s">
        <v>768</v>
      </c>
      <c r="DE51" t="s">
        <v>768</v>
      </c>
      <c r="DF51" t="s">
        <v>2355</v>
      </c>
      <c r="DG51" t="s">
        <v>768</v>
      </c>
      <c r="DH51" t="s">
        <v>768</v>
      </c>
      <c r="DI51" s="8">
        <v>13456000000</v>
      </c>
      <c r="DJ51" s="8">
        <v>14801213000</v>
      </c>
      <c r="DK51" s="8">
        <v>518056000</v>
      </c>
      <c r="DL51" s="8">
        <v>633492000</v>
      </c>
      <c r="DM51" t="s">
        <v>887</v>
      </c>
      <c r="DN51" t="s">
        <v>888</v>
      </c>
      <c r="DO51" t="s">
        <v>769</v>
      </c>
      <c r="DP51" t="s">
        <v>770</v>
      </c>
      <c r="DW51" t="s">
        <v>26</v>
      </c>
      <c r="DZ51" t="s">
        <v>772</v>
      </c>
      <c r="EA51" t="s">
        <v>843</v>
      </c>
      <c r="EG51" t="s">
        <v>2356</v>
      </c>
      <c r="EH51">
        <v>2</v>
      </c>
      <c r="EI51" t="s">
        <v>2357</v>
      </c>
      <c r="EJ51" t="s">
        <v>1553</v>
      </c>
      <c r="EK51" t="s">
        <v>1554</v>
      </c>
      <c r="EL51" t="s">
        <v>1534</v>
      </c>
      <c r="EM51" t="s">
        <v>2358</v>
      </c>
      <c r="EN51" t="s">
        <v>778</v>
      </c>
      <c r="EO51" t="s">
        <v>1092</v>
      </c>
      <c r="EW51" t="s">
        <v>780</v>
      </c>
      <c r="EX51">
        <v>16</v>
      </c>
      <c r="FA51" t="s">
        <v>858</v>
      </c>
      <c r="FE51" t="s">
        <v>782</v>
      </c>
      <c r="FH51" s="9" t="s">
        <v>783</v>
      </c>
      <c r="FI51">
        <v>1</v>
      </c>
      <c r="FJ51" t="s">
        <v>785</v>
      </c>
      <c r="FK51" t="s">
        <v>784</v>
      </c>
      <c r="FL51" t="s">
        <v>785</v>
      </c>
      <c r="FM51" t="s">
        <v>786</v>
      </c>
      <c r="FN51" t="s">
        <v>784</v>
      </c>
      <c r="FO51" t="s">
        <v>784</v>
      </c>
      <c r="FP51" t="s">
        <v>787</v>
      </c>
      <c r="FQ51" t="s">
        <v>788</v>
      </c>
      <c r="FR51" t="s">
        <v>785</v>
      </c>
      <c r="FS51" t="s">
        <v>786</v>
      </c>
      <c r="FT51" t="s">
        <v>786</v>
      </c>
      <c r="FU51" t="s">
        <v>784</v>
      </c>
      <c r="FV51" t="s">
        <v>788</v>
      </c>
      <c r="FW51" t="s">
        <v>788</v>
      </c>
      <c r="FX51" t="s">
        <v>784</v>
      </c>
      <c r="FY51" t="s">
        <v>784</v>
      </c>
      <c r="FZ51" t="s">
        <v>786</v>
      </c>
      <c r="GA51" t="s">
        <v>787</v>
      </c>
      <c r="GB51" t="s">
        <v>784</v>
      </c>
      <c r="GC51" t="s">
        <v>787</v>
      </c>
      <c r="GD51" t="s">
        <v>788</v>
      </c>
      <c r="GE51" t="s">
        <v>785</v>
      </c>
      <c r="GF51" t="s">
        <v>785</v>
      </c>
      <c r="GG51" t="s">
        <v>786</v>
      </c>
      <c r="GH51" t="s">
        <v>786</v>
      </c>
      <c r="GI51" t="s">
        <v>786</v>
      </c>
      <c r="GJ51" t="s">
        <v>789</v>
      </c>
      <c r="GK51" t="s">
        <v>789</v>
      </c>
      <c r="GL51" t="s">
        <v>789</v>
      </c>
      <c r="GM51" t="s">
        <v>789</v>
      </c>
      <c r="GN51" t="s">
        <v>1556</v>
      </c>
      <c r="GO51" t="s">
        <v>1557</v>
      </c>
      <c r="GP51" t="s">
        <v>2359</v>
      </c>
      <c r="GQ51" t="s">
        <v>1559</v>
      </c>
      <c r="GR51" t="s">
        <v>804</v>
      </c>
      <c r="GS51" t="s">
        <v>849</v>
      </c>
      <c r="HA51" t="s">
        <v>796</v>
      </c>
      <c r="HB51">
        <v>4</v>
      </c>
      <c r="HD51" t="s">
        <v>797</v>
      </c>
      <c r="HG51" t="s">
        <v>798</v>
      </c>
      <c r="HL51" t="s">
        <v>799</v>
      </c>
      <c r="HM51">
        <v>1</v>
      </c>
      <c r="IN51" t="s">
        <v>2360</v>
      </c>
      <c r="IO51" t="s">
        <v>2361</v>
      </c>
      <c r="IP51" t="s">
        <v>2362</v>
      </c>
      <c r="IQ51">
        <v>3182165187</v>
      </c>
      <c r="IR51">
        <f t="shared" si="2"/>
        <v>10</v>
      </c>
      <c r="IS51" s="9" t="s">
        <v>811</v>
      </c>
      <c r="IT51" s="9">
        <f t="shared" si="3"/>
        <v>54</v>
      </c>
      <c r="IU51" s="9">
        <v>1963</v>
      </c>
      <c r="IV51" t="s">
        <v>2363</v>
      </c>
      <c r="IW51" t="s">
        <v>940</v>
      </c>
    </row>
    <row r="52" spans="1:260">
      <c r="A52">
        <v>150</v>
      </c>
      <c r="B52" t="s">
        <v>2364</v>
      </c>
      <c r="C52" t="s">
        <v>2365</v>
      </c>
      <c r="D52" t="s">
        <v>737</v>
      </c>
      <c r="E52" t="s">
        <v>738</v>
      </c>
      <c r="I52" t="s">
        <v>739</v>
      </c>
      <c r="J52" t="s">
        <v>740</v>
      </c>
      <c r="K52" t="s">
        <v>275</v>
      </c>
      <c r="L52">
        <v>900999629</v>
      </c>
      <c r="M52">
        <v>2015</v>
      </c>
      <c r="N52" t="s">
        <v>2366</v>
      </c>
      <c r="O52">
        <v>3148789846</v>
      </c>
      <c r="P52" t="s">
        <v>2367</v>
      </c>
      <c r="Q52" t="s">
        <v>744</v>
      </c>
      <c r="S52" t="s">
        <v>2368</v>
      </c>
      <c r="T52" t="s">
        <v>2369</v>
      </c>
      <c r="U52" t="s">
        <v>2370</v>
      </c>
      <c r="V52" t="s">
        <v>2371</v>
      </c>
      <c r="W52" t="s">
        <v>1101</v>
      </c>
      <c r="AB52" t="s">
        <v>2372</v>
      </c>
      <c r="AL52" t="str">
        <f t="shared" si="6"/>
        <v>Instalaciones hidráulicas y trabajos conexos</v>
      </c>
      <c r="AM52" t="s">
        <v>751</v>
      </c>
      <c r="AN52" t="s">
        <v>752</v>
      </c>
      <c r="AO52" t="s">
        <v>753</v>
      </c>
      <c r="BB52" t="s">
        <v>22</v>
      </c>
      <c r="BC52" t="s">
        <v>2373</v>
      </c>
      <c r="BD52" t="s">
        <v>2374</v>
      </c>
      <c r="BE52" t="s">
        <v>2375</v>
      </c>
      <c r="BF52" t="s">
        <v>2376</v>
      </c>
      <c r="BG52" t="s">
        <v>2377</v>
      </c>
      <c r="BH52" t="s">
        <v>2378</v>
      </c>
      <c r="BI52" t="s">
        <v>2379</v>
      </c>
      <c r="BJ52" t="s">
        <v>752</v>
      </c>
      <c r="BN52" t="s">
        <v>761</v>
      </c>
      <c r="BO52" t="str">
        <f t="shared" si="1"/>
        <v xml:space="preserve">  Servicio</v>
      </c>
      <c r="BP52" t="s">
        <v>2380</v>
      </c>
      <c r="BZ52" t="s">
        <v>764</v>
      </c>
      <c r="CD52">
        <v>90</v>
      </c>
      <c r="CE52" s="8">
        <v>1</v>
      </c>
      <c r="CF52" s="8">
        <v>18000000</v>
      </c>
      <c r="CG52" s="8">
        <v>165000000</v>
      </c>
      <c r="CH52">
        <v>350000000</v>
      </c>
      <c r="CI52" s="8">
        <v>1</v>
      </c>
      <c r="CJ52" s="8">
        <v>80000000</v>
      </c>
      <c r="CK52" s="8">
        <v>20000000</v>
      </c>
      <c r="CN52" t="s">
        <v>1927</v>
      </c>
      <c r="CO52" t="s">
        <v>752</v>
      </c>
      <c r="CQ52" t="s">
        <v>1114</v>
      </c>
      <c r="CR52" t="s">
        <v>740</v>
      </c>
      <c r="CS52">
        <v>10</v>
      </c>
      <c r="CT52">
        <v>0</v>
      </c>
      <c r="CU52">
        <v>1</v>
      </c>
      <c r="CV52">
        <v>1</v>
      </c>
      <c r="CW52">
        <v>0</v>
      </c>
      <c r="CX52">
        <f t="shared" si="0"/>
        <v>12</v>
      </c>
      <c r="CY52" t="s">
        <v>924</v>
      </c>
      <c r="CZ52" t="s">
        <v>752</v>
      </c>
      <c r="DI52" s="8">
        <v>1500000000</v>
      </c>
      <c r="DJ52" s="8">
        <v>4500000000</v>
      </c>
      <c r="DK52" s="8">
        <v>400000000</v>
      </c>
      <c r="DL52" s="8">
        <v>1800000000</v>
      </c>
      <c r="DO52" t="s">
        <v>769</v>
      </c>
      <c r="DV52" t="s">
        <v>49</v>
      </c>
      <c r="DW52" t="s">
        <v>26</v>
      </c>
      <c r="EA52" t="s">
        <v>843</v>
      </c>
      <c r="EG52" t="s">
        <v>2381</v>
      </c>
      <c r="EH52">
        <v>3</v>
      </c>
      <c r="EI52" t="s">
        <v>2382</v>
      </c>
      <c r="EJ52" t="s">
        <v>2383</v>
      </c>
      <c r="EK52" t="s">
        <v>2384</v>
      </c>
      <c r="EL52" t="s">
        <v>2366</v>
      </c>
      <c r="EM52" t="s">
        <v>2385</v>
      </c>
      <c r="EN52" t="s">
        <v>778</v>
      </c>
      <c r="EO52" t="s">
        <v>849</v>
      </c>
      <c r="EW52" t="s">
        <v>780</v>
      </c>
      <c r="EX52">
        <v>8</v>
      </c>
      <c r="EY52" t="s">
        <v>781</v>
      </c>
      <c r="FD52" t="s">
        <v>853</v>
      </c>
      <c r="FH52" t="s">
        <v>799</v>
      </c>
      <c r="FI52" t="s">
        <v>2386</v>
      </c>
      <c r="FJ52" t="s">
        <v>785</v>
      </c>
      <c r="FK52" t="s">
        <v>784</v>
      </c>
      <c r="FL52" t="s">
        <v>784</v>
      </c>
      <c r="FM52" t="s">
        <v>785</v>
      </c>
      <c r="FN52" t="s">
        <v>784</v>
      </c>
      <c r="FO52" t="s">
        <v>786</v>
      </c>
      <c r="FP52" t="s">
        <v>787</v>
      </c>
      <c r="FQ52" t="s">
        <v>786</v>
      </c>
      <c r="FR52" t="s">
        <v>785</v>
      </c>
      <c r="FS52" t="s">
        <v>786</v>
      </c>
      <c r="FT52" t="s">
        <v>784</v>
      </c>
      <c r="FU52" t="s">
        <v>784</v>
      </c>
      <c r="FV52" t="s">
        <v>787</v>
      </c>
      <c r="FW52" t="s">
        <v>786</v>
      </c>
      <c r="FX52" t="s">
        <v>784</v>
      </c>
      <c r="FY52" t="s">
        <v>784</v>
      </c>
      <c r="FZ52" t="s">
        <v>784</v>
      </c>
      <c r="GA52" t="s">
        <v>787</v>
      </c>
      <c r="GB52" t="s">
        <v>784</v>
      </c>
      <c r="GC52" t="s">
        <v>784</v>
      </c>
      <c r="GD52" t="s">
        <v>786</v>
      </c>
      <c r="GE52" t="s">
        <v>786</v>
      </c>
      <c r="GF52" t="s">
        <v>787</v>
      </c>
      <c r="GG52" t="s">
        <v>787</v>
      </c>
      <c r="GH52" t="s">
        <v>786</v>
      </c>
      <c r="GI52" t="s">
        <v>787</v>
      </c>
      <c r="GJ52" t="s">
        <v>789</v>
      </c>
      <c r="GK52" t="s">
        <v>789</v>
      </c>
      <c r="GL52" t="s">
        <v>789</v>
      </c>
      <c r="GM52" t="s">
        <v>789</v>
      </c>
      <c r="GN52" t="s">
        <v>2387</v>
      </c>
      <c r="GO52" t="s">
        <v>2388</v>
      </c>
      <c r="GP52" t="s">
        <v>2389</v>
      </c>
      <c r="GQ52" t="s">
        <v>2390</v>
      </c>
      <c r="GR52" t="s">
        <v>778</v>
      </c>
      <c r="GS52" t="s">
        <v>849</v>
      </c>
      <c r="HA52" t="s">
        <v>967</v>
      </c>
      <c r="HB52">
        <v>1</v>
      </c>
      <c r="HG52" t="s">
        <v>798</v>
      </c>
      <c r="HH52" t="s">
        <v>853</v>
      </c>
      <c r="HL52" t="s">
        <v>752</v>
      </c>
      <c r="HN52" t="s">
        <v>2391</v>
      </c>
      <c r="HO52" t="s">
        <v>2392</v>
      </c>
      <c r="HP52" t="s">
        <v>2393</v>
      </c>
      <c r="HQ52" t="s">
        <v>2394</v>
      </c>
      <c r="HR52" t="s">
        <v>778</v>
      </c>
      <c r="HS52" t="s">
        <v>849</v>
      </c>
      <c r="IA52" t="s">
        <v>780</v>
      </c>
      <c r="IB52">
        <v>0</v>
      </c>
      <c r="ID52" t="s">
        <v>797</v>
      </c>
      <c r="IH52" t="s">
        <v>853</v>
      </c>
      <c r="IL52" t="s">
        <v>752</v>
      </c>
      <c r="IR52">
        <f t="shared" si="2"/>
        <v>2</v>
      </c>
      <c r="IS52" t="s">
        <v>2373</v>
      </c>
      <c r="IT52" s="9">
        <f t="shared" si="3"/>
        <v>30</v>
      </c>
      <c r="IU52" s="9">
        <v>1987</v>
      </c>
      <c r="IV52" t="s">
        <v>2366</v>
      </c>
      <c r="IW52" t="s">
        <v>2395</v>
      </c>
    </row>
    <row r="53" spans="1:260">
      <c r="A53">
        <v>151</v>
      </c>
      <c r="B53" t="s">
        <v>2396</v>
      </c>
      <c r="C53" t="s">
        <v>2397</v>
      </c>
      <c r="D53" t="s">
        <v>737</v>
      </c>
      <c r="E53" t="s">
        <v>738</v>
      </c>
      <c r="F53" t="s">
        <v>744</v>
      </c>
      <c r="G53">
        <v>29</v>
      </c>
      <c r="I53" t="s">
        <v>739</v>
      </c>
      <c r="J53" t="s">
        <v>740</v>
      </c>
      <c r="K53" t="s">
        <v>2398</v>
      </c>
      <c r="L53">
        <v>900413567</v>
      </c>
      <c r="M53">
        <v>2011</v>
      </c>
      <c r="N53" t="s">
        <v>2399</v>
      </c>
      <c r="O53">
        <v>3809648</v>
      </c>
      <c r="P53" t="s">
        <v>2400</v>
      </c>
      <c r="Q53" t="s">
        <v>744</v>
      </c>
      <c r="T53" t="s">
        <v>2401</v>
      </c>
      <c r="U53" t="s">
        <v>2402</v>
      </c>
      <c r="V53" t="s">
        <v>2403</v>
      </c>
      <c r="W53" t="s">
        <v>909</v>
      </c>
      <c r="Z53" t="s">
        <v>983</v>
      </c>
      <c r="AA53" t="s">
        <v>2404</v>
      </c>
      <c r="AL53" t="str">
        <f>CONCATENATE(Z53," ",AA53)</f>
        <v>Otra actividad - ¿Cuál? Servicios Publicitarios</v>
      </c>
      <c r="AM53" t="s">
        <v>751</v>
      </c>
      <c r="AN53" t="s">
        <v>740</v>
      </c>
      <c r="AO53" t="s">
        <v>1064</v>
      </c>
      <c r="BA53" t="s">
        <v>754</v>
      </c>
      <c r="BD53" t="s">
        <v>2405</v>
      </c>
      <c r="BE53" t="s">
        <v>2406</v>
      </c>
      <c r="BF53" t="s">
        <v>2407</v>
      </c>
      <c r="BG53" t="s">
        <v>2408</v>
      </c>
      <c r="BH53" t="s">
        <v>2409</v>
      </c>
      <c r="BI53" t="s">
        <v>2410</v>
      </c>
      <c r="BJ53" t="s">
        <v>752</v>
      </c>
      <c r="BL53" t="s">
        <v>831</v>
      </c>
      <c r="BM53" t="s">
        <v>1152</v>
      </c>
      <c r="BN53" t="s">
        <v>761</v>
      </c>
      <c r="BO53" t="str">
        <f t="shared" si="1"/>
        <v>Producto físico Producto no físico (Desarrollo de Software, contenido multimedia, etc.) Servicio</v>
      </c>
      <c r="BP53" t="s">
        <v>2411</v>
      </c>
      <c r="BQ53" t="s">
        <v>833</v>
      </c>
      <c r="BV53" t="s">
        <v>2412</v>
      </c>
      <c r="BZ53" t="s">
        <v>764</v>
      </c>
      <c r="CD53">
        <v>90</v>
      </c>
      <c r="CE53" s="8">
        <v>968716000</v>
      </c>
      <c r="CF53" s="8">
        <v>726296000</v>
      </c>
      <c r="CG53" s="8">
        <v>966438000</v>
      </c>
      <c r="CH53">
        <v>269155000</v>
      </c>
      <c r="CI53" s="8">
        <v>156345000</v>
      </c>
      <c r="CJ53" s="8">
        <v>64798000</v>
      </c>
      <c r="CK53" s="8">
        <v>122915000</v>
      </c>
      <c r="CN53" t="s">
        <v>2413</v>
      </c>
      <c r="CO53" t="s">
        <v>752</v>
      </c>
      <c r="CQ53" t="s">
        <v>882</v>
      </c>
      <c r="CR53" t="s">
        <v>752</v>
      </c>
      <c r="CS53">
        <v>9</v>
      </c>
      <c r="CU53">
        <v>1</v>
      </c>
      <c r="CV53">
        <v>0</v>
      </c>
      <c r="CW53">
        <v>2</v>
      </c>
      <c r="CX53">
        <f t="shared" si="0"/>
        <v>12</v>
      </c>
      <c r="CY53" t="s">
        <v>2078</v>
      </c>
      <c r="CZ53" t="s">
        <v>740</v>
      </c>
      <c r="DA53" t="s">
        <v>1115</v>
      </c>
      <c r="DB53" t="s">
        <v>885</v>
      </c>
      <c r="DC53" t="s">
        <v>768</v>
      </c>
      <c r="DD53" t="s">
        <v>768</v>
      </c>
      <c r="DE53" t="s">
        <v>768</v>
      </c>
      <c r="DF53" t="s">
        <v>1582</v>
      </c>
      <c r="DG53" t="s">
        <v>768</v>
      </c>
      <c r="DH53" t="s">
        <v>768</v>
      </c>
      <c r="DI53" s="8">
        <v>1500000000</v>
      </c>
      <c r="DJ53" s="8">
        <v>1650000000</v>
      </c>
      <c r="DK53" s="8">
        <v>180000000</v>
      </c>
      <c r="DL53" s="8">
        <v>198000000</v>
      </c>
      <c r="DN53" t="s">
        <v>888</v>
      </c>
      <c r="DW53" t="s">
        <v>26</v>
      </c>
      <c r="DY53" t="s">
        <v>771</v>
      </c>
      <c r="EA53" t="s">
        <v>843</v>
      </c>
      <c r="EG53" t="s">
        <v>2414</v>
      </c>
      <c r="EH53">
        <v>4</v>
      </c>
      <c r="EI53" t="s">
        <v>2415</v>
      </c>
      <c r="EJ53" t="s">
        <v>2416</v>
      </c>
      <c r="EK53" t="s">
        <v>2417</v>
      </c>
      <c r="EL53" t="s">
        <v>2399</v>
      </c>
      <c r="EM53" t="s">
        <v>2418</v>
      </c>
      <c r="EN53" t="s">
        <v>778</v>
      </c>
      <c r="EO53" t="s">
        <v>1092</v>
      </c>
      <c r="EW53" t="s">
        <v>780</v>
      </c>
      <c r="EX53">
        <v>11</v>
      </c>
      <c r="FA53" t="s">
        <v>858</v>
      </c>
      <c r="FH53" s="9" t="s">
        <v>783</v>
      </c>
      <c r="FI53">
        <v>4</v>
      </c>
      <c r="FJ53" t="s">
        <v>784</v>
      </c>
      <c r="FK53" t="s">
        <v>786</v>
      </c>
      <c r="FL53" t="s">
        <v>785</v>
      </c>
      <c r="FM53" t="s">
        <v>788</v>
      </c>
      <c r="FN53" t="s">
        <v>784</v>
      </c>
      <c r="FO53" t="s">
        <v>787</v>
      </c>
      <c r="FP53" t="s">
        <v>787</v>
      </c>
      <c r="FQ53" t="s">
        <v>786</v>
      </c>
      <c r="FR53" t="s">
        <v>785</v>
      </c>
      <c r="FS53" t="s">
        <v>787</v>
      </c>
      <c r="FT53" t="s">
        <v>787</v>
      </c>
      <c r="FU53" t="s">
        <v>787</v>
      </c>
      <c r="FV53" t="s">
        <v>787</v>
      </c>
      <c r="FW53" t="s">
        <v>787</v>
      </c>
      <c r="FX53" t="s">
        <v>785</v>
      </c>
      <c r="FY53" t="s">
        <v>785</v>
      </c>
      <c r="FZ53" t="s">
        <v>787</v>
      </c>
      <c r="GA53" t="s">
        <v>787</v>
      </c>
      <c r="GB53" t="s">
        <v>787</v>
      </c>
      <c r="GC53" t="s">
        <v>787</v>
      </c>
      <c r="GD53" t="s">
        <v>787</v>
      </c>
      <c r="GE53" t="s">
        <v>785</v>
      </c>
      <c r="GF53" t="s">
        <v>787</v>
      </c>
      <c r="GG53" t="s">
        <v>787</v>
      </c>
      <c r="GH53" t="s">
        <v>787</v>
      </c>
      <c r="GI53" t="s">
        <v>787</v>
      </c>
      <c r="GJ53" t="s">
        <v>789</v>
      </c>
      <c r="GK53" t="s">
        <v>789</v>
      </c>
      <c r="GL53" t="s">
        <v>789</v>
      </c>
      <c r="GM53" t="s">
        <v>789</v>
      </c>
      <c r="GN53" t="s">
        <v>2419</v>
      </c>
      <c r="GO53" t="s">
        <v>2420</v>
      </c>
      <c r="GP53" t="s">
        <v>2421</v>
      </c>
      <c r="GQ53" t="s">
        <v>2422</v>
      </c>
      <c r="GR53" t="s">
        <v>804</v>
      </c>
      <c r="GS53" t="s">
        <v>849</v>
      </c>
      <c r="HA53" t="s">
        <v>806</v>
      </c>
      <c r="HB53">
        <v>2</v>
      </c>
      <c r="HD53" t="s">
        <v>797</v>
      </c>
      <c r="HL53" t="s">
        <v>752</v>
      </c>
      <c r="HN53" t="s">
        <v>2423</v>
      </c>
      <c r="HO53" t="s">
        <v>2424</v>
      </c>
      <c r="HP53" t="s">
        <v>2425</v>
      </c>
      <c r="HQ53" t="s">
        <v>2426</v>
      </c>
      <c r="HR53" t="s">
        <v>804</v>
      </c>
      <c r="HS53" t="s">
        <v>849</v>
      </c>
      <c r="IA53" t="s">
        <v>857</v>
      </c>
      <c r="IB53">
        <v>2</v>
      </c>
      <c r="ID53" t="s">
        <v>797</v>
      </c>
      <c r="IL53" t="s">
        <v>799</v>
      </c>
      <c r="IM53">
        <v>2</v>
      </c>
      <c r="IR53">
        <f t="shared" si="2"/>
        <v>6</v>
      </c>
      <c r="IS53" s="9" t="s">
        <v>811</v>
      </c>
      <c r="IT53" s="9">
        <f t="shared" si="3"/>
        <v>50</v>
      </c>
      <c r="IU53" s="9">
        <v>1967</v>
      </c>
      <c r="IV53" t="s">
        <v>2425</v>
      </c>
      <c r="IW53" t="s">
        <v>1136</v>
      </c>
    </row>
    <row r="54" spans="1:260">
      <c r="A54">
        <v>156</v>
      </c>
      <c r="B54" t="s">
        <v>2427</v>
      </c>
      <c r="C54" t="s">
        <v>2428</v>
      </c>
      <c r="D54" t="s">
        <v>737</v>
      </c>
      <c r="E54" t="s">
        <v>738</v>
      </c>
      <c r="I54" t="s">
        <v>739</v>
      </c>
      <c r="J54" t="s">
        <v>740</v>
      </c>
      <c r="K54" t="s">
        <v>2429</v>
      </c>
      <c r="L54">
        <v>900293837</v>
      </c>
      <c r="M54">
        <v>2009</v>
      </c>
      <c r="N54" t="s">
        <v>2430</v>
      </c>
      <c r="O54">
        <v>3173831896</v>
      </c>
      <c r="P54" t="s">
        <v>2431</v>
      </c>
      <c r="Q54" t="s">
        <v>744</v>
      </c>
      <c r="S54" t="s">
        <v>2432</v>
      </c>
      <c r="T54" t="s">
        <v>2433</v>
      </c>
      <c r="V54" t="s">
        <v>2434</v>
      </c>
      <c r="W54" t="s">
        <v>749</v>
      </c>
      <c r="X54" t="s">
        <v>2435</v>
      </c>
      <c r="AL54" t="s">
        <v>2435</v>
      </c>
      <c r="AM54" t="s">
        <v>2436</v>
      </c>
      <c r="AN54" t="s">
        <v>740</v>
      </c>
      <c r="AO54" t="s">
        <v>1298</v>
      </c>
      <c r="BA54" t="s">
        <v>754</v>
      </c>
      <c r="BD54" t="s">
        <v>2437</v>
      </c>
      <c r="BE54" t="s">
        <v>2438</v>
      </c>
      <c r="BF54" t="s">
        <v>2439</v>
      </c>
      <c r="BG54" t="s">
        <v>2440</v>
      </c>
      <c r="BH54" t="s">
        <v>2441</v>
      </c>
      <c r="BI54" t="s">
        <v>2442</v>
      </c>
      <c r="BJ54" t="s">
        <v>740</v>
      </c>
      <c r="BK54">
        <v>1992</v>
      </c>
      <c r="BN54" t="s">
        <v>761</v>
      </c>
      <c r="BO54" t="str">
        <f t="shared" si="1"/>
        <v xml:space="preserve">  Servicio</v>
      </c>
      <c r="BP54" t="s">
        <v>2443</v>
      </c>
      <c r="BY54" t="s">
        <v>763</v>
      </c>
      <c r="BZ54" t="s">
        <v>764</v>
      </c>
      <c r="CC54">
        <v>9</v>
      </c>
      <c r="CD54">
        <v>98.92</v>
      </c>
      <c r="CE54" s="8">
        <v>527741800</v>
      </c>
      <c r="CF54" s="8">
        <v>746714000</v>
      </c>
      <c r="CG54" s="8">
        <v>831138894</v>
      </c>
      <c r="CH54">
        <v>327789000</v>
      </c>
      <c r="CI54" s="8">
        <v>22737748</v>
      </c>
      <c r="CJ54" s="8">
        <v>65327485</v>
      </c>
      <c r="CK54" s="8">
        <v>81913945</v>
      </c>
      <c r="CN54" t="s">
        <v>2444</v>
      </c>
      <c r="CO54" t="s">
        <v>752</v>
      </c>
      <c r="CQ54" t="s">
        <v>766</v>
      </c>
      <c r="CR54" t="s">
        <v>740</v>
      </c>
      <c r="CS54">
        <v>19</v>
      </c>
      <c r="CT54">
        <v>0</v>
      </c>
      <c r="CU54">
        <v>6</v>
      </c>
      <c r="CV54">
        <v>0</v>
      </c>
      <c r="CW54">
        <v>0</v>
      </c>
      <c r="CX54">
        <f t="shared" si="0"/>
        <v>25</v>
      </c>
      <c r="CY54" t="s">
        <v>1275</v>
      </c>
      <c r="CZ54" t="s">
        <v>752</v>
      </c>
      <c r="DA54" t="s">
        <v>768</v>
      </c>
      <c r="DB54" t="s">
        <v>768</v>
      </c>
      <c r="DC54" t="s">
        <v>768</v>
      </c>
      <c r="DD54" t="s">
        <v>768</v>
      </c>
      <c r="DE54" t="s">
        <v>768</v>
      </c>
      <c r="DF54" t="s">
        <v>768</v>
      </c>
      <c r="DG54" t="s">
        <v>768</v>
      </c>
      <c r="DH54" t="s">
        <v>768</v>
      </c>
      <c r="DI54" s="8">
        <v>914252783</v>
      </c>
      <c r="DJ54" s="8">
        <v>1188528618</v>
      </c>
      <c r="DK54" s="8">
        <v>94201036</v>
      </c>
      <c r="DL54" s="8">
        <v>127171399</v>
      </c>
      <c r="DN54" t="s">
        <v>888</v>
      </c>
      <c r="DO54" t="s">
        <v>769</v>
      </c>
      <c r="DW54" t="s">
        <v>26</v>
      </c>
      <c r="DZ54" t="s">
        <v>772</v>
      </c>
      <c r="EA54" t="s">
        <v>843</v>
      </c>
      <c r="EG54" t="s">
        <v>2445</v>
      </c>
      <c r="EH54">
        <v>4</v>
      </c>
      <c r="EI54" t="s">
        <v>2446</v>
      </c>
      <c r="EJ54" t="s">
        <v>2447</v>
      </c>
      <c r="EK54" t="s">
        <v>2448</v>
      </c>
      <c r="EL54" t="s">
        <v>2449</v>
      </c>
      <c r="EM54" t="s">
        <v>2450</v>
      </c>
      <c r="EN54" t="s">
        <v>778</v>
      </c>
      <c r="EO54" t="s">
        <v>1092</v>
      </c>
      <c r="EW54" t="s">
        <v>780</v>
      </c>
      <c r="EX54">
        <v>50</v>
      </c>
      <c r="EY54" t="s">
        <v>781</v>
      </c>
      <c r="FE54" t="s">
        <v>782</v>
      </c>
      <c r="FH54" t="s">
        <v>752</v>
      </c>
      <c r="FJ54" t="s">
        <v>785</v>
      </c>
      <c r="FK54" t="s">
        <v>786</v>
      </c>
      <c r="FL54" t="s">
        <v>785</v>
      </c>
      <c r="FM54" t="s">
        <v>784</v>
      </c>
      <c r="FN54" t="s">
        <v>784</v>
      </c>
      <c r="FO54" t="s">
        <v>785</v>
      </c>
      <c r="FP54" t="s">
        <v>784</v>
      </c>
      <c r="FQ54" t="s">
        <v>784</v>
      </c>
      <c r="FR54" t="s">
        <v>784</v>
      </c>
      <c r="FS54" t="s">
        <v>785</v>
      </c>
      <c r="FT54" t="s">
        <v>786</v>
      </c>
      <c r="FU54" t="s">
        <v>786</v>
      </c>
      <c r="FV54" t="s">
        <v>788</v>
      </c>
      <c r="FW54" t="s">
        <v>784</v>
      </c>
      <c r="FX54" t="s">
        <v>787</v>
      </c>
      <c r="FY54" t="s">
        <v>785</v>
      </c>
      <c r="FZ54" t="s">
        <v>788</v>
      </c>
      <c r="GA54" t="s">
        <v>788</v>
      </c>
      <c r="GB54" t="s">
        <v>785</v>
      </c>
      <c r="GC54" t="s">
        <v>785</v>
      </c>
      <c r="GD54" t="s">
        <v>785</v>
      </c>
      <c r="GE54" t="s">
        <v>784</v>
      </c>
      <c r="GF54" t="s">
        <v>786</v>
      </c>
      <c r="GG54" t="s">
        <v>786</v>
      </c>
      <c r="GH54" t="s">
        <v>788</v>
      </c>
      <c r="GI54" t="s">
        <v>785</v>
      </c>
      <c r="GJ54" t="s">
        <v>789</v>
      </c>
      <c r="GK54" t="s">
        <v>789</v>
      </c>
      <c r="GL54" t="s">
        <v>790</v>
      </c>
      <c r="GM54" t="s">
        <v>791</v>
      </c>
      <c r="GN54" t="s">
        <v>2451</v>
      </c>
      <c r="GO54" t="s">
        <v>2452</v>
      </c>
      <c r="GP54" t="s">
        <v>2453</v>
      </c>
      <c r="GQ54" t="s">
        <v>2454</v>
      </c>
      <c r="GR54" t="s">
        <v>778</v>
      </c>
      <c r="GS54" t="s">
        <v>1092</v>
      </c>
      <c r="HA54" t="s">
        <v>857</v>
      </c>
      <c r="HB54">
        <v>10</v>
      </c>
      <c r="HE54" t="s">
        <v>858</v>
      </c>
      <c r="HI54" t="s">
        <v>782</v>
      </c>
      <c r="HL54" t="s">
        <v>799</v>
      </c>
      <c r="HM54">
        <v>2</v>
      </c>
      <c r="HN54" t="s">
        <v>2455</v>
      </c>
      <c r="HO54" t="s">
        <v>2456</v>
      </c>
      <c r="HP54" t="s">
        <v>2457</v>
      </c>
      <c r="HQ54" t="s">
        <v>2458</v>
      </c>
      <c r="HR54" t="s">
        <v>804</v>
      </c>
      <c r="HS54" t="s">
        <v>849</v>
      </c>
      <c r="IA54" t="s">
        <v>967</v>
      </c>
      <c r="IB54">
        <v>30</v>
      </c>
      <c r="ID54" t="s">
        <v>797</v>
      </c>
      <c r="IL54" t="s">
        <v>752</v>
      </c>
      <c r="IN54" t="s">
        <v>2459</v>
      </c>
      <c r="IR54">
        <f t="shared" si="2"/>
        <v>8</v>
      </c>
      <c r="IS54" s="9" t="s">
        <v>811</v>
      </c>
      <c r="IT54" s="9">
        <f t="shared" si="3"/>
        <v>69</v>
      </c>
      <c r="IU54" s="9">
        <v>1948</v>
      </c>
      <c r="IV54" t="s">
        <v>2457</v>
      </c>
      <c r="IW54" t="s">
        <v>807</v>
      </c>
      <c r="IX54" t="s">
        <v>2460</v>
      </c>
    </row>
    <row r="55" spans="1:260">
      <c r="A55">
        <v>157</v>
      </c>
      <c r="B55" t="s">
        <v>2461</v>
      </c>
      <c r="C55" t="s">
        <v>2462</v>
      </c>
      <c r="D55" t="s">
        <v>737</v>
      </c>
      <c r="E55" t="s">
        <v>738</v>
      </c>
      <c r="I55" t="s">
        <v>739</v>
      </c>
      <c r="J55" t="s">
        <v>740</v>
      </c>
      <c r="K55" t="s">
        <v>2463</v>
      </c>
      <c r="L55">
        <v>900829200</v>
      </c>
      <c r="M55">
        <v>2015</v>
      </c>
      <c r="N55" t="s">
        <v>2464</v>
      </c>
      <c r="O55">
        <v>3113729137</v>
      </c>
      <c r="P55" t="s">
        <v>2465</v>
      </c>
      <c r="Q55" t="s">
        <v>744</v>
      </c>
      <c r="S55" t="s">
        <v>2466</v>
      </c>
      <c r="T55" t="s">
        <v>2467</v>
      </c>
      <c r="U55" t="s">
        <v>2468</v>
      </c>
      <c r="V55" t="s">
        <v>2469</v>
      </c>
      <c r="W55" t="s">
        <v>822</v>
      </c>
      <c r="AD55" t="s">
        <v>869</v>
      </c>
      <c r="AE55" t="s">
        <v>2470</v>
      </c>
      <c r="AL55" t="str">
        <f>CONCATENATE(AD55," ",AE55)</f>
        <v>Otra actividad  - ¿Cuál? Alimentos funcionales</v>
      </c>
      <c r="AM55" t="s">
        <v>751</v>
      </c>
      <c r="AN55" t="s">
        <v>740</v>
      </c>
      <c r="AO55" t="s">
        <v>753</v>
      </c>
      <c r="AQ55" t="s">
        <v>1480</v>
      </c>
      <c r="BD55" t="s">
        <v>2471</v>
      </c>
      <c r="BE55" t="s">
        <v>2472</v>
      </c>
      <c r="BF55" t="s">
        <v>2473</v>
      </c>
      <c r="BG55" t="s">
        <v>2474</v>
      </c>
      <c r="BH55" t="s">
        <v>2475</v>
      </c>
      <c r="BI55" t="s">
        <v>2476</v>
      </c>
      <c r="BJ55" t="s">
        <v>740</v>
      </c>
      <c r="BK55">
        <v>2016</v>
      </c>
      <c r="BL55" t="s">
        <v>831</v>
      </c>
      <c r="BO55" t="str">
        <f t="shared" si="1"/>
        <v xml:space="preserve">Producto físico  </v>
      </c>
      <c r="BP55" t="s">
        <v>2477</v>
      </c>
      <c r="BQ55" t="s">
        <v>833</v>
      </c>
      <c r="BV55" t="s">
        <v>2478</v>
      </c>
      <c r="CE55" s="8">
        <v>0</v>
      </c>
      <c r="CF55" s="8">
        <v>0</v>
      </c>
      <c r="CG55" s="8">
        <v>7825000</v>
      </c>
      <c r="CH55" s="3">
        <v>0</v>
      </c>
      <c r="CI55" s="8">
        <v>0</v>
      </c>
      <c r="CJ55" s="8">
        <v>0</v>
      </c>
      <c r="CK55" s="8">
        <v>-1937000</v>
      </c>
      <c r="CN55" t="s">
        <v>768</v>
      </c>
      <c r="CO55" t="s">
        <v>752</v>
      </c>
      <c r="CQ55" t="s">
        <v>839</v>
      </c>
      <c r="CR55" t="s">
        <v>752</v>
      </c>
      <c r="CS55">
        <v>0</v>
      </c>
      <c r="CT55">
        <v>0</v>
      </c>
      <c r="CU55">
        <v>0</v>
      </c>
      <c r="CV55">
        <v>0</v>
      </c>
      <c r="CW55">
        <v>4</v>
      </c>
      <c r="CX55">
        <f t="shared" si="0"/>
        <v>4</v>
      </c>
      <c r="CY55" t="s">
        <v>2479</v>
      </c>
      <c r="CZ55" t="s">
        <v>740</v>
      </c>
      <c r="DA55" t="s">
        <v>768</v>
      </c>
      <c r="DB55" t="s">
        <v>2480</v>
      </c>
      <c r="DC55" t="s">
        <v>768</v>
      </c>
      <c r="DD55" t="s">
        <v>768</v>
      </c>
      <c r="DE55" t="s">
        <v>768</v>
      </c>
      <c r="DF55" t="s">
        <v>768</v>
      </c>
      <c r="DG55" t="s">
        <v>768</v>
      </c>
      <c r="DH55" t="s">
        <v>768</v>
      </c>
      <c r="DI55" s="8">
        <v>700000000</v>
      </c>
      <c r="DJ55" s="8">
        <v>1800000000</v>
      </c>
      <c r="DK55" s="8">
        <v>140000000</v>
      </c>
      <c r="DL55" s="8">
        <v>450000000</v>
      </c>
      <c r="DP55" t="s">
        <v>770</v>
      </c>
      <c r="DW55" t="s">
        <v>26</v>
      </c>
      <c r="DY55" t="s">
        <v>771</v>
      </c>
      <c r="DZ55" t="s">
        <v>772</v>
      </c>
      <c r="EG55" t="s">
        <v>2481</v>
      </c>
      <c r="EH55">
        <v>4</v>
      </c>
      <c r="EI55" t="s">
        <v>2482</v>
      </c>
      <c r="EJ55" t="s">
        <v>2483</v>
      </c>
      <c r="EK55" t="s">
        <v>2484</v>
      </c>
      <c r="EL55" t="s">
        <v>2464</v>
      </c>
      <c r="EM55" t="s">
        <v>2485</v>
      </c>
      <c r="EN55" t="s">
        <v>778</v>
      </c>
      <c r="EO55" t="s">
        <v>1092</v>
      </c>
      <c r="EW55" t="s">
        <v>780</v>
      </c>
      <c r="EX55">
        <v>2</v>
      </c>
      <c r="EY55" t="s">
        <v>781</v>
      </c>
      <c r="FA55" t="s">
        <v>858</v>
      </c>
      <c r="FH55" t="s">
        <v>752</v>
      </c>
      <c r="FJ55" t="s">
        <v>785</v>
      </c>
      <c r="FK55" t="s">
        <v>784</v>
      </c>
      <c r="FL55" t="s">
        <v>785</v>
      </c>
      <c r="FM55" t="s">
        <v>787</v>
      </c>
      <c r="FN55" t="s">
        <v>784</v>
      </c>
      <c r="FO55" t="s">
        <v>788</v>
      </c>
      <c r="FP55" t="s">
        <v>784</v>
      </c>
      <c r="FQ55" t="s">
        <v>788</v>
      </c>
      <c r="FR55" t="s">
        <v>784</v>
      </c>
      <c r="FS55" t="s">
        <v>788</v>
      </c>
      <c r="FT55" t="s">
        <v>784</v>
      </c>
      <c r="FU55" t="s">
        <v>784</v>
      </c>
      <c r="FV55" t="s">
        <v>786</v>
      </c>
      <c r="FW55" t="s">
        <v>786</v>
      </c>
      <c r="FX55" t="s">
        <v>784</v>
      </c>
      <c r="FY55" t="s">
        <v>784</v>
      </c>
      <c r="FZ55" t="s">
        <v>786</v>
      </c>
      <c r="GA55" t="s">
        <v>788</v>
      </c>
      <c r="GB55" t="s">
        <v>785</v>
      </c>
      <c r="GC55" t="s">
        <v>784</v>
      </c>
      <c r="GD55" t="s">
        <v>786</v>
      </c>
      <c r="GE55" t="s">
        <v>785</v>
      </c>
      <c r="GF55" t="s">
        <v>786</v>
      </c>
      <c r="GG55" t="s">
        <v>788</v>
      </c>
      <c r="GH55" t="s">
        <v>788</v>
      </c>
      <c r="GI55" t="s">
        <v>788</v>
      </c>
      <c r="GJ55" t="s">
        <v>789</v>
      </c>
      <c r="GK55" t="s">
        <v>789</v>
      </c>
      <c r="GL55" t="s">
        <v>789</v>
      </c>
      <c r="GM55" t="s">
        <v>789</v>
      </c>
      <c r="GN55" t="s">
        <v>2486</v>
      </c>
      <c r="GO55" t="s">
        <v>2487</v>
      </c>
      <c r="GP55" t="s">
        <v>2488</v>
      </c>
      <c r="GQ55" t="s">
        <v>2489</v>
      </c>
      <c r="GR55" t="s">
        <v>804</v>
      </c>
      <c r="GS55" t="s">
        <v>849</v>
      </c>
      <c r="HA55" t="s">
        <v>967</v>
      </c>
      <c r="HB55">
        <v>2</v>
      </c>
      <c r="HD55" t="s">
        <v>797</v>
      </c>
      <c r="HG55" t="s">
        <v>798</v>
      </c>
      <c r="HL55" t="s">
        <v>752</v>
      </c>
      <c r="HN55" t="s">
        <v>2490</v>
      </c>
      <c r="HO55" t="s">
        <v>2487</v>
      </c>
      <c r="HP55" t="s">
        <v>2491</v>
      </c>
      <c r="HQ55" t="s">
        <v>2489</v>
      </c>
      <c r="HR55" t="s">
        <v>804</v>
      </c>
      <c r="HS55" t="s">
        <v>849</v>
      </c>
      <c r="IA55" t="s">
        <v>796</v>
      </c>
      <c r="IB55">
        <v>2</v>
      </c>
      <c r="IG55" t="s">
        <v>798</v>
      </c>
      <c r="IL55" t="s">
        <v>752</v>
      </c>
      <c r="IN55" t="s">
        <v>2492</v>
      </c>
      <c r="IO55" t="s">
        <v>2493</v>
      </c>
      <c r="IP55" t="s">
        <v>2494</v>
      </c>
      <c r="IQ55">
        <v>3103746626</v>
      </c>
      <c r="IR55">
        <f t="shared" si="2"/>
        <v>2</v>
      </c>
      <c r="IS55" t="s">
        <v>1480</v>
      </c>
      <c r="IT55" s="9">
        <f t="shared" si="3"/>
        <v>56</v>
      </c>
      <c r="IU55" s="9">
        <v>1961</v>
      </c>
      <c r="IV55" t="s">
        <v>2495</v>
      </c>
      <c r="IW55" t="s">
        <v>812</v>
      </c>
      <c r="IZ55">
        <v>1</v>
      </c>
    </row>
    <row r="56" spans="1:260">
      <c r="A56">
        <v>162</v>
      </c>
      <c r="B56" t="s">
        <v>2496</v>
      </c>
      <c r="C56" t="s">
        <v>2497</v>
      </c>
      <c r="D56" t="s">
        <v>737</v>
      </c>
      <c r="E56" t="s">
        <v>738</v>
      </c>
      <c r="I56" t="s">
        <v>739</v>
      </c>
      <c r="J56" t="s">
        <v>740</v>
      </c>
      <c r="K56" t="s">
        <v>258</v>
      </c>
      <c r="L56">
        <v>805020546</v>
      </c>
      <c r="M56">
        <v>2003</v>
      </c>
      <c r="N56" t="s">
        <v>2498</v>
      </c>
      <c r="O56">
        <v>5724854661</v>
      </c>
      <c r="P56" t="s">
        <v>2499</v>
      </c>
      <c r="Q56" t="s">
        <v>744</v>
      </c>
      <c r="S56" t="s">
        <v>2500</v>
      </c>
      <c r="T56" t="s">
        <v>2501</v>
      </c>
      <c r="U56" t="s">
        <v>2502</v>
      </c>
      <c r="V56" t="s">
        <v>2503</v>
      </c>
      <c r="W56" t="s">
        <v>1144</v>
      </c>
      <c r="AM56" t="s">
        <v>751</v>
      </c>
      <c r="AN56" t="s">
        <v>752</v>
      </c>
      <c r="AO56" t="s">
        <v>753</v>
      </c>
      <c r="AU56" t="s">
        <v>1333</v>
      </c>
      <c r="BD56" t="s">
        <v>2504</v>
      </c>
      <c r="BE56" t="s">
        <v>2505</v>
      </c>
      <c r="BF56" t="s">
        <v>2506</v>
      </c>
      <c r="BG56" t="s">
        <v>2507</v>
      </c>
      <c r="BH56" t="s">
        <v>2508</v>
      </c>
      <c r="BI56" t="s">
        <v>2509</v>
      </c>
      <c r="BJ56" t="s">
        <v>752</v>
      </c>
      <c r="BM56" t="s">
        <v>1152</v>
      </c>
      <c r="BN56" t="s">
        <v>761</v>
      </c>
      <c r="BO56" t="str">
        <f t="shared" si="1"/>
        <v xml:space="preserve"> Producto no físico (Desarrollo de Software, contenido multimedia, etc.) Servicio</v>
      </c>
      <c r="BP56" t="s">
        <v>2510</v>
      </c>
      <c r="BZ56" t="s">
        <v>764</v>
      </c>
      <c r="CD56">
        <v>95</v>
      </c>
      <c r="CE56" s="8">
        <v>1726876000</v>
      </c>
      <c r="CF56" s="8">
        <v>2709319000</v>
      </c>
      <c r="CG56" s="8">
        <v>3763474000</v>
      </c>
      <c r="CH56">
        <v>987032471</v>
      </c>
      <c r="CI56" s="8">
        <v>451431000</v>
      </c>
      <c r="CJ56" s="8">
        <v>686835000</v>
      </c>
      <c r="CK56" s="8">
        <v>1175932920</v>
      </c>
      <c r="CN56" t="s">
        <v>2511</v>
      </c>
      <c r="CO56" t="s">
        <v>740</v>
      </c>
      <c r="CP56" t="s">
        <v>2512</v>
      </c>
      <c r="CQ56" t="s">
        <v>995</v>
      </c>
      <c r="CR56" t="s">
        <v>740</v>
      </c>
      <c r="CS56">
        <v>37</v>
      </c>
      <c r="CT56">
        <v>0</v>
      </c>
      <c r="CU56">
        <v>1</v>
      </c>
      <c r="CV56">
        <v>0</v>
      </c>
      <c r="CW56">
        <v>0</v>
      </c>
      <c r="CX56">
        <f t="shared" si="0"/>
        <v>38</v>
      </c>
      <c r="CY56" t="s">
        <v>2513</v>
      </c>
      <c r="CZ56" t="s">
        <v>752</v>
      </c>
      <c r="DA56" t="s">
        <v>768</v>
      </c>
      <c r="DB56" t="s">
        <v>768</v>
      </c>
      <c r="DC56" t="s">
        <v>768</v>
      </c>
      <c r="DD56" t="s">
        <v>768</v>
      </c>
      <c r="DE56" t="s">
        <v>768</v>
      </c>
      <c r="DF56" t="s">
        <v>768</v>
      </c>
      <c r="DG56" t="s">
        <v>768</v>
      </c>
      <c r="DH56" t="s">
        <v>768</v>
      </c>
      <c r="DI56" s="8">
        <v>5000000000</v>
      </c>
      <c r="DJ56" s="8">
        <v>6500000000</v>
      </c>
      <c r="DK56" s="8">
        <v>1475000000</v>
      </c>
      <c r="DL56" s="8">
        <v>1950000000</v>
      </c>
      <c r="DO56" t="s">
        <v>769</v>
      </c>
      <c r="DP56" t="s">
        <v>770</v>
      </c>
      <c r="DU56" t="s">
        <v>19</v>
      </c>
      <c r="DW56" t="s">
        <v>26</v>
      </c>
      <c r="DZ56" t="s">
        <v>772</v>
      </c>
      <c r="EG56" t="s">
        <v>2514</v>
      </c>
      <c r="EH56">
        <v>3</v>
      </c>
      <c r="EI56" t="s">
        <v>2515</v>
      </c>
      <c r="EJ56" t="s">
        <v>2516</v>
      </c>
      <c r="EK56" t="s">
        <v>2517</v>
      </c>
      <c r="EL56" t="s">
        <v>2498</v>
      </c>
      <c r="EM56" t="s">
        <v>2518</v>
      </c>
      <c r="EN56" t="s">
        <v>778</v>
      </c>
      <c r="EO56" t="s">
        <v>1092</v>
      </c>
      <c r="EW56" t="s">
        <v>780</v>
      </c>
      <c r="EX56">
        <v>0</v>
      </c>
      <c r="EY56" t="s">
        <v>781</v>
      </c>
      <c r="FC56" t="s">
        <v>798</v>
      </c>
      <c r="FH56" t="s">
        <v>752</v>
      </c>
      <c r="FJ56" t="s">
        <v>785</v>
      </c>
      <c r="FK56" t="s">
        <v>786</v>
      </c>
      <c r="FL56" t="s">
        <v>785</v>
      </c>
      <c r="FM56" t="s">
        <v>784</v>
      </c>
      <c r="FN56" t="s">
        <v>784</v>
      </c>
      <c r="FO56" t="s">
        <v>786</v>
      </c>
      <c r="FP56" t="s">
        <v>785</v>
      </c>
      <c r="FQ56" t="s">
        <v>787</v>
      </c>
      <c r="FR56" t="s">
        <v>784</v>
      </c>
      <c r="FS56" t="s">
        <v>784</v>
      </c>
      <c r="FT56" t="s">
        <v>785</v>
      </c>
      <c r="FU56" t="s">
        <v>786</v>
      </c>
      <c r="FV56" t="s">
        <v>786</v>
      </c>
      <c r="FW56" t="s">
        <v>788</v>
      </c>
      <c r="FX56" t="s">
        <v>787</v>
      </c>
      <c r="FY56" t="s">
        <v>784</v>
      </c>
      <c r="FZ56" t="s">
        <v>786</v>
      </c>
      <c r="GA56" t="s">
        <v>786</v>
      </c>
      <c r="GB56" t="s">
        <v>784</v>
      </c>
      <c r="GC56" t="s">
        <v>786</v>
      </c>
      <c r="GD56" t="s">
        <v>788</v>
      </c>
      <c r="GE56" t="s">
        <v>787</v>
      </c>
      <c r="GF56" t="s">
        <v>784</v>
      </c>
      <c r="GG56" t="s">
        <v>786</v>
      </c>
      <c r="GH56" t="s">
        <v>786</v>
      </c>
      <c r="GI56" t="s">
        <v>787</v>
      </c>
      <c r="GJ56" t="s">
        <v>789</v>
      </c>
      <c r="GK56" t="s">
        <v>789</v>
      </c>
      <c r="GL56" t="s">
        <v>790</v>
      </c>
      <c r="GM56" t="s">
        <v>791</v>
      </c>
      <c r="GN56" t="s">
        <v>2519</v>
      </c>
      <c r="GO56" t="s">
        <v>2520</v>
      </c>
      <c r="GP56" t="s">
        <v>2521</v>
      </c>
      <c r="GQ56" t="s">
        <v>2522</v>
      </c>
      <c r="GR56" t="s">
        <v>778</v>
      </c>
      <c r="GS56" t="s">
        <v>1092</v>
      </c>
      <c r="HA56" t="s">
        <v>806</v>
      </c>
      <c r="HB56">
        <v>5</v>
      </c>
      <c r="HH56" t="s">
        <v>853</v>
      </c>
      <c r="HI56" t="s">
        <v>782</v>
      </c>
      <c r="HL56" t="s">
        <v>799</v>
      </c>
      <c r="HM56">
        <v>1</v>
      </c>
      <c r="HN56" t="s">
        <v>2523</v>
      </c>
      <c r="HO56" t="s">
        <v>2524</v>
      </c>
      <c r="HP56" t="s">
        <v>2525</v>
      </c>
      <c r="HQ56" t="s">
        <v>2526</v>
      </c>
      <c r="HR56" t="s">
        <v>778</v>
      </c>
      <c r="HS56" t="s">
        <v>849</v>
      </c>
      <c r="IA56" t="s">
        <v>806</v>
      </c>
      <c r="IB56">
        <v>10</v>
      </c>
      <c r="IH56" t="s">
        <v>853</v>
      </c>
      <c r="II56" t="s">
        <v>782</v>
      </c>
      <c r="IL56" t="s">
        <v>752</v>
      </c>
      <c r="IR56">
        <f t="shared" si="2"/>
        <v>14</v>
      </c>
      <c r="IS56" t="s">
        <v>1333</v>
      </c>
      <c r="IT56" s="9">
        <f t="shared" si="3"/>
        <v>39</v>
      </c>
      <c r="IU56" s="9">
        <v>1978</v>
      </c>
      <c r="IV56" t="s">
        <v>2498</v>
      </c>
      <c r="IW56" t="s">
        <v>940</v>
      </c>
    </row>
    <row r="57" spans="1:260">
      <c r="A57">
        <v>163</v>
      </c>
      <c r="B57" t="s">
        <v>2527</v>
      </c>
      <c r="C57" t="s">
        <v>2528</v>
      </c>
      <c r="D57" t="s">
        <v>737</v>
      </c>
      <c r="E57" t="s">
        <v>738</v>
      </c>
      <c r="F57" t="s">
        <v>744</v>
      </c>
      <c r="G57">
        <v>29</v>
      </c>
      <c r="I57" t="s">
        <v>739</v>
      </c>
      <c r="J57" t="s">
        <v>740</v>
      </c>
      <c r="K57" t="s">
        <v>2529</v>
      </c>
      <c r="L57">
        <v>805017133</v>
      </c>
      <c r="M57">
        <v>2000</v>
      </c>
      <c r="N57" t="s">
        <v>2530</v>
      </c>
      <c r="O57">
        <v>3158503711</v>
      </c>
      <c r="P57" t="s">
        <v>2531</v>
      </c>
      <c r="Q57" t="s">
        <v>744</v>
      </c>
      <c r="S57" t="s">
        <v>2532</v>
      </c>
      <c r="T57" t="s">
        <v>2533</v>
      </c>
      <c r="U57" t="s">
        <v>2534</v>
      </c>
      <c r="V57" t="s">
        <v>2535</v>
      </c>
      <c r="W57" t="s">
        <v>749</v>
      </c>
      <c r="X57" t="s">
        <v>983</v>
      </c>
      <c r="Y57" t="s">
        <v>2536</v>
      </c>
      <c r="AL57" t="str">
        <f>CONCATENATE(X57," ",Y57)</f>
        <v>Otra actividad - ¿Cuál? Actividades de Ingeniería eléctrica y electrónica</v>
      </c>
      <c r="AM57" t="s">
        <v>751</v>
      </c>
      <c r="AN57" t="s">
        <v>752</v>
      </c>
      <c r="AO57" t="s">
        <v>1064</v>
      </c>
      <c r="BA57" t="s">
        <v>754</v>
      </c>
      <c r="BD57" t="s">
        <v>2537</v>
      </c>
      <c r="BE57" t="s">
        <v>2538</v>
      </c>
      <c r="BF57" t="s">
        <v>2539</v>
      </c>
      <c r="BG57" t="s">
        <v>2540</v>
      </c>
      <c r="BH57" t="s">
        <v>2541</v>
      </c>
      <c r="BI57" t="s">
        <v>2542</v>
      </c>
      <c r="BJ57" t="s">
        <v>752</v>
      </c>
      <c r="BN57" t="s">
        <v>761</v>
      </c>
      <c r="BO57" t="str">
        <f t="shared" si="1"/>
        <v xml:space="preserve">  Servicio</v>
      </c>
      <c r="BP57" t="s">
        <v>2543</v>
      </c>
      <c r="BY57" t="s">
        <v>763</v>
      </c>
      <c r="BZ57" t="s">
        <v>764</v>
      </c>
      <c r="CC57">
        <v>0.4</v>
      </c>
      <c r="CD57">
        <v>60</v>
      </c>
      <c r="CE57" s="8">
        <v>20734514464</v>
      </c>
      <c r="CF57" s="8">
        <v>16513181902</v>
      </c>
      <c r="CG57" s="8">
        <v>26101797269</v>
      </c>
      <c r="CH57">
        <v>4131770332</v>
      </c>
      <c r="CI57" s="8">
        <v>1847269097</v>
      </c>
      <c r="CJ57" s="8">
        <v>1091028424</v>
      </c>
      <c r="CK57" s="8">
        <v>2131593615</v>
      </c>
      <c r="CN57" t="s">
        <v>2544</v>
      </c>
      <c r="CO57" t="s">
        <v>752</v>
      </c>
      <c r="CQ57" t="s">
        <v>995</v>
      </c>
      <c r="CR57" t="s">
        <v>740</v>
      </c>
      <c r="CS57">
        <v>68</v>
      </c>
      <c r="CT57">
        <v>0</v>
      </c>
      <c r="CU57">
        <v>0</v>
      </c>
      <c r="CV57">
        <v>3</v>
      </c>
      <c r="CW57">
        <v>0</v>
      </c>
      <c r="CX57">
        <f t="shared" si="0"/>
        <v>71</v>
      </c>
      <c r="CY57" t="s">
        <v>2545</v>
      </c>
      <c r="CZ57" t="s">
        <v>740</v>
      </c>
      <c r="DA57" t="s">
        <v>768</v>
      </c>
      <c r="DB57" t="s">
        <v>885</v>
      </c>
      <c r="DC57" t="s">
        <v>768</v>
      </c>
      <c r="DD57" t="s">
        <v>768</v>
      </c>
      <c r="DE57" t="s">
        <v>768</v>
      </c>
      <c r="DF57" t="s">
        <v>2546</v>
      </c>
      <c r="DG57" t="s">
        <v>768</v>
      </c>
      <c r="DH57" t="s">
        <v>768</v>
      </c>
      <c r="DI57" s="8">
        <v>30000000000</v>
      </c>
      <c r="DJ57" s="8">
        <v>34000000000</v>
      </c>
      <c r="DK57" s="8">
        <v>4500000000</v>
      </c>
      <c r="DL57" s="8">
        <v>6000000000</v>
      </c>
      <c r="DO57" t="s">
        <v>769</v>
      </c>
      <c r="DP57" t="s">
        <v>770</v>
      </c>
      <c r="DW57" t="s">
        <v>26</v>
      </c>
      <c r="DY57" t="s">
        <v>771</v>
      </c>
      <c r="DZ57" t="s">
        <v>772</v>
      </c>
      <c r="EG57" t="s">
        <v>2547</v>
      </c>
      <c r="EH57">
        <v>2</v>
      </c>
      <c r="EI57" t="s">
        <v>2548</v>
      </c>
      <c r="EJ57" t="s">
        <v>2549</v>
      </c>
      <c r="EK57" t="s">
        <v>2550</v>
      </c>
      <c r="EL57" t="s">
        <v>2551</v>
      </c>
      <c r="EM57" t="s">
        <v>2552</v>
      </c>
      <c r="EN57" t="s">
        <v>778</v>
      </c>
      <c r="EO57" t="s">
        <v>1092</v>
      </c>
      <c r="EW57" t="s">
        <v>780</v>
      </c>
      <c r="EX57">
        <v>10</v>
      </c>
      <c r="EY57" t="s">
        <v>781</v>
      </c>
      <c r="FC57" t="s">
        <v>798</v>
      </c>
      <c r="FH57" s="9" t="s">
        <v>783</v>
      </c>
      <c r="FI57">
        <v>1</v>
      </c>
      <c r="FJ57" t="s">
        <v>785</v>
      </c>
      <c r="FK57" t="s">
        <v>786</v>
      </c>
      <c r="FL57" t="s">
        <v>785</v>
      </c>
      <c r="FM57" t="s">
        <v>787</v>
      </c>
      <c r="FN57" t="s">
        <v>786</v>
      </c>
      <c r="FO57" t="s">
        <v>786</v>
      </c>
      <c r="FP57" t="s">
        <v>785</v>
      </c>
      <c r="FQ57" t="s">
        <v>786</v>
      </c>
      <c r="FR57" t="s">
        <v>785</v>
      </c>
      <c r="FS57" t="s">
        <v>786</v>
      </c>
      <c r="FT57" t="s">
        <v>785</v>
      </c>
      <c r="FU57" t="s">
        <v>785</v>
      </c>
      <c r="FV57" t="s">
        <v>786</v>
      </c>
      <c r="FW57" t="s">
        <v>786</v>
      </c>
      <c r="FX57" t="s">
        <v>784</v>
      </c>
      <c r="FY57" t="s">
        <v>784</v>
      </c>
      <c r="FZ57" t="s">
        <v>786</v>
      </c>
      <c r="GA57" t="s">
        <v>788</v>
      </c>
      <c r="GB57" t="s">
        <v>785</v>
      </c>
      <c r="GC57" t="s">
        <v>784</v>
      </c>
      <c r="GD57" t="s">
        <v>788</v>
      </c>
      <c r="GE57" t="s">
        <v>785</v>
      </c>
      <c r="GF57" t="s">
        <v>788</v>
      </c>
      <c r="GG57" t="s">
        <v>788</v>
      </c>
      <c r="GH57" t="s">
        <v>788</v>
      </c>
      <c r="GI57" t="s">
        <v>785</v>
      </c>
      <c r="GJ57" t="s">
        <v>789</v>
      </c>
      <c r="GK57" t="s">
        <v>789</v>
      </c>
      <c r="GL57" t="s">
        <v>789</v>
      </c>
      <c r="GM57" t="s">
        <v>789</v>
      </c>
      <c r="GN57" t="s">
        <v>2553</v>
      </c>
      <c r="GO57" t="s">
        <v>2554</v>
      </c>
      <c r="GP57" t="s">
        <v>2555</v>
      </c>
      <c r="GQ57" t="s">
        <v>2556</v>
      </c>
      <c r="GR57" t="s">
        <v>778</v>
      </c>
      <c r="GS57" t="s">
        <v>1092</v>
      </c>
      <c r="HA57" t="s">
        <v>967</v>
      </c>
      <c r="HB57">
        <v>10</v>
      </c>
      <c r="HG57" t="s">
        <v>798</v>
      </c>
      <c r="HH57" t="s">
        <v>853</v>
      </c>
      <c r="HL57" t="s">
        <v>799</v>
      </c>
      <c r="HM57">
        <v>1</v>
      </c>
      <c r="IR57">
        <f t="shared" si="2"/>
        <v>17</v>
      </c>
      <c r="IS57" s="9" t="s">
        <v>811</v>
      </c>
      <c r="IT57" s="9">
        <f t="shared" si="3"/>
        <v>62</v>
      </c>
      <c r="IU57" s="9">
        <v>1955</v>
      </c>
      <c r="IV57" t="s">
        <v>2530</v>
      </c>
      <c r="IW57" t="s">
        <v>807</v>
      </c>
      <c r="IX57" t="s">
        <v>2557</v>
      </c>
    </row>
    <row r="58" spans="1:260">
      <c r="A58">
        <v>165</v>
      </c>
      <c r="B58" t="s">
        <v>2558</v>
      </c>
      <c r="C58" t="s">
        <v>2559</v>
      </c>
      <c r="D58" t="s">
        <v>737</v>
      </c>
      <c r="E58" t="s">
        <v>738</v>
      </c>
      <c r="I58" t="s">
        <v>739</v>
      </c>
      <c r="J58" t="s">
        <v>740</v>
      </c>
      <c r="K58" t="s">
        <v>2560</v>
      </c>
      <c r="L58">
        <v>900927905</v>
      </c>
      <c r="M58">
        <v>2015</v>
      </c>
      <c r="N58" t="s">
        <v>2561</v>
      </c>
      <c r="O58">
        <v>3217180289</v>
      </c>
      <c r="P58" t="s">
        <v>2562</v>
      </c>
      <c r="Q58" t="s">
        <v>744</v>
      </c>
      <c r="S58" t="s">
        <v>2563</v>
      </c>
      <c r="T58" t="s">
        <v>2564</v>
      </c>
      <c r="U58" t="s">
        <v>2565</v>
      </c>
      <c r="V58" t="s">
        <v>2566</v>
      </c>
      <c r="W58" t="s">
        <v>822</v>
      </c>
      <c r="AD58" t="s">
        <v>869</v>
      </c>
      <c r="AE58" t="s">
        <v>2567</v>
      </c>
      <c r="AL58" t="str">
        <f>CONCATENATE(AD58," ",AE58)</f>
        <v>Otra actividad  - ¿Cuál? Productos electrtonicos</v>
      </c>
      <c r="AM58" t="s">
        <v>751</v>
      </c>
      <c r="AN58" t="s">
        <v>752</v>
      </c>
      <c r="AO58" t="s">
        <v>753</v>
      </c>
      <c r="BA58" t="s">
        <v>754</v>
      </c>
      <c r="BD58" t="s">
        <v>2568</v>
      </c>
      <c r="BE58" t="s">
        <v>2569</v>
      </c>
      <c r="BF58" t="s">
        <v>2570</v>
      </c>
      <c r="BG58" t="s">
        <v>2571</v>
      </c>
      <c r="BH58" t="s">
        <v>2572</v>
      </c>
      <c r="BI58" t="s">
        <v>2573</v>
      </c>
      <c r="BJ58" t="s">
        <v>752</v>
      </c>
      <c r="BL58" t="s">
        <v>831</v>
      </c>
      <c r="BO58" t="str">
        <f t="shared" si="1"/>
        <v xml:space="preserve">Producto físico  </v>
      </c>
      <c r="BP58" t="s">
        <v>2574</v>
      </c>
      <c r="BQ58" t="s">
        <v>833</v>
      </c>
      <c r="BV58" t="s">
        <v>2575</v>
      </c>
      <c r="CE58" s="8">
        <v>467362349</v>
      </c>
      <c r="CF58" s="8">
        <v>410690334</v>
      </c>
      <c r="CG58" s="8">
        <v>402912629</v>
      </c>
      <c r="CH58">
        <v>78974807</v>
      </c>
      <c r="CI58" s="8">
        <v>135401486</v>
      </c>
      <c r="CJ58" s="8">
        <v>107022154</v>
      </c>
      <c r="CK58" s="8">
        <v>101393803</v>
      </c>
      <c r="CN58" t="s">
        <v>2576</v>
      </c>
      <c r="CO58" t="s">
        <v>752</v>
      </c>
      <c r="CQ58" t="s">
        <v>882</v>
      </c>
      <c r="CR58" t="s">
        <v>740</v>
      </c>
      <c r="CS58">
        <v>6</v>
      </c>
      <c r="CT58">
        <v>0</v>
      </c>
      <c r="CU58">
        <v>0</v>
      </c>
      <c r="CV58">
        <v>0</v>
      </c>
      <c r="CW58">
        <v>0</v>
      </c>
      <c r="CX58">
        <f t="shared" si="0"/>
        <v>6</v>
      </c>
      <c r="CY58" t="s">
        <v>2577</v>
      </c>
      <c r="CZ58" t="s">
        <v>752</v>
      </c>
      <c r="DI58" s="8">
        <v>452000000</v>
      </c>
      <c r="DJ58" s="8">
        <v>497000000</v>
      </c>
      <c r="DK58" s="8">
        <v>113768400</v>
      </c>
      <c r="DL58" s="8">
        <v>129833546</v>
      </c>
      <c r="DP58" t="s">
        <v>770</v>
      </c>
      <c r="DY58" t="s">
        <v>771</v>
      </c>
      <c r="DZ58" t="s">
        <v>772</v>
      </c>
      <c r="EA58" t="s">
        <v>843</v>
      </c>
      <c r="EG58" t="s">
        <v>2578</v>
      </c>
      <c r="EH58">
        <v>4</v>
      </c>
      <c r="EI58" t="s">
        <v>2579</v>
      </c>
      <c r="EJ58" t="s">
        <v>2580</v>
      </c>
      <c r="EK58" t="s">
        <v>2581</v>
      </c>
      <c r="EL58" t="s">
        <v>2561</v>
      </c>
      <c r="EM58" t="s">
        <v>2582</v>
      </c>
      <c r="EN58" t="s">
        <v>778</v>
      </c>
      <c r="EO58" t="s">
        <v>849</v>
      </c>
      <c r="EW58" t="s">
        <v>780</v>
      </c>
      <c r="EX58">
        <v>5</v>
      </c>
      <c r="EY58" t="s">
        <v>781</v>
      </c>
      <c r="FC58" t="s">
        <v>798</v>
      </c>
      <c r="FH58" t="s">
        <v>752</v>
      </c>
      <c r="FJ58" t="s">
        <v>785</v>
      </c>
      <c r="FK58" t="s">
        <v>784</v>
      </c>
      <c r="FL58" t="s">
        <v>785</v>
      </c>
      <c r="FM58" t="s">
        <v>784</v>
      </c>
      <c r="FN58" t="s">
        <v>784</v>
      </c>
      <c r="FO58" t="s">
        <v>786</v>
      </c>
      <c r="FP58" t="s">
        <v>787</v>
      </c>
      <c r="FQ58" t="s">
        <v>787</v>
      </c>
      <c r="FR58" t="s">
        <v>785</v>
      </c>
      <c r="FS58" t="s">
        <v>786</v>
      </c>
      <c r="FT58" t="s">
        <v>786</v>
      </c>
      <c r="FU58" t="s">
        <v>787</v>
      </c>
      <c r="FV58" t="s">
        <v>787</v>
      </c>
      <c r="FW58" t="s">
        <v>788</v>
      </c>
      <c r="FX58" t="s">
        <v>788</v>
      </c>
      <c r="FY58" t="s">
        <v>784</v>
      </c>
      <c r="FZ58" t="s">
        <v>787</v>
      </c>
      <c r="GA58" t="s">
        <v>788</v>
      </c>
      <c r="GB58" t="s">
        <v>784</v>
      </c>
      <c r="GC58" t="s">
        <v>787</v>
      </c>
      <c r="GD58" t="s">
        <v>784</v>
      </c>
      <c r="GE58" t="s">
        <v>784</v>
      </c>
      <c r="GF58" t="s">
        <v>788</v>
      </c>
      <c r="GG58" t="s">
        <v>788</v>
      </c>
      <c r="GH58" t="s">
        <v>784</v>
      </c>
      <c r="GI58" t="s">
        <v>784</v>
      </c>
      <c r="GJ58" t="s">
        <v>1082</v>
      </c>
      <c r="GK58" t="s">
        <v>1083</v>
      </c>
      <c r="GL58" t="s">
        <v>790</v>
      </c>
      <c r="GM58" t="s">
        <v>791</v>
      </c>
      <c r="GN58" t="s">
        <v>2583</v>
      </c>
      <c r="GO58" t="s">
        <v>2584</v>
      </c>
      <c r="GP58" t="s">
        <v>2585</v>
      </c>
      <c r="GQ58" t="s">
        <v>2586</v>
      </c>
      <c r="GR58" t="s">
        <v>804</v>
      </c>
      <c r="GS58" t="s">
        <v>805</v>
      </c>
      <c r="HA58" t="s">
        <v>806</v>
      </c>
      <c r="HB58">
        <v>0</v>
      </c>
      <c r="HE58" t="s">
        <v>858</v>
      </c>
      <c r="HL58" t="s">
        <v>799</v>
      </c>
      <c r="HM58" t="s">
        <v>2587</v>
      </c>
      <c r="HN58" t="s">
        <v>2588</v>
      </c>
      <c r="HO58" t="s">
        <v>2589</v>
      </c>
      <c r="HP58" t="s">
        <v>2590</v>
      </c>
      <c r="HQ58" t="s">
        <v>2591</v>
      </c>
      <c r="HR58" t="s">
        <v>778</v>
      </c>
      <c r="HS58" t="s">
        <v>805</v>
      </c>
      <c r="IA58" t="s">
        <v>806</v>
      </c>
      <c r="IB58">
        <v>2</v>
      </c>
      <c r="IH58" t="s">
        <v>853</v>
      </c>
      <c r="IL58" t="s">
        <v>752</v>
      </c>
      <c r="IN58" t="s">
        <v>2592</v>
      </c>
      <c r="IO58" t="s">
        <v>2593</v>
      </c>
      <c r="IP58" t="s">
        <v>2594</v>
      </c>
      <c r="IQ58">
        <v>3164812316</v>
      </c>
      <c r="IR58">
        <f t="shared" si="2"/>
        <v>2</v>
      </c>
      <c r="IS58" s="9" t="s">
        <v>811</v>
      </c>
      <c r="IT58" s="9">
        <f t="shared" si="3"/>
        <v>34</v>
      </c>
      <c r="IU58" s="9">
        <v>1983</v>
      </c>
      <c r="IV58" t="s">
        <v>2595</v>
      </c>
      <c r="IW58" t="s">
        <v>807</v>
      </c>
      <c r="IX58" t="s">
        <v>2596</v>
      </c>
    </row>
    <row r="59" spans="1:260">
      <c r="A59">
        <v>166</v>
      </c>
      <c r="B59" t="s">
        <v>2597</v>
      </c>
      <c r="C59" t="s">
        <v>2598</v>
      </c>
      <c r="D59" t="s">
        <v>737</v>
      </c>
      <c r="E59" t="s">
        <v>738</v>
      </c>
      <c r="F59" t="s">
        <v>744</v>
      </c>
      <c r="G59">
        <v>29</v>
      </c>
      <c r="I59" t="s">
        <v>739</v>
      </c>
      <c r="J59" t="s">
        <v>740</v>
      </c>
      <c r="K59" t="s">
        <v>2599</v>
      </c>
      <c r="L59">
        <v>900402600</v>
      </c>
      <c r="M59">
        <v>2010</v>
      </c>
      <c r="N59" t="s">
        <v>2600</v>
      </c>
      <c r="O59">
        <v>3.0877213105184308E+16</v>
      </c>
      <c r="P59" t="s">
        <v>2601</v>
      </c>
      <c r="Q59" t="s">
        <v>744</v>
      </c>
      <c r="S59" t="s">
        <v>2602</v>
      </c>
      <c r="T59" t="s">
        <v>2603</v>
      </c>
      <c r="U59" t="s">
        <v>2604</v>
      </c>
      <c r="V59" t="s">
        <v>2605</v>
      </c>
      <c r="W59" t="s">
        <v>749</v>
      </c>
      <c r="X59" t="s">
        <v>983</v>
      </c>
      <c r="Y59" t="s">
        <v>2606</v>
      </c>
      <c r="AL59" t="str">
        <f>CONCATENATE(X59," ",Y59)</f>
        <v>Otra actividad - ¿Cuál? Investigación de Mercados</v>
      </c>
      <c r="AM59" t="s">
        <v>751</v>
      </c>
      <c r="AN59" t="s">
        <v>752</v>
      </c>
      <c r="AO59" t="s">
        <v>753</v>
      </c>
      <c r="BA59" t="s">
        <v>754</v>
      </c>
      <c r="BD59" t="s">
        <v>2607</v>
      </c>
      <c r="BE59" t="s">
        <v>2608</v>
      </c>
      <c r="BF59" t="s">
        <v>2609</v>
      </c>
      <c r="BG59" t="s">
        <v>2610</v>
      </c>
      <c r="BH59" t="s">
        <v>2611</v>
      </c>
      <c r="BI59" t="s">
        <v>2612</v>
      </c>
      <c r="BJ59" t="s">
        <v>752</v>
      </c>
      <c r="BN59" t="s">
        <v>761</v>
      </c>
      <c r="BO59" t="str">
        <f t="shared" si="1"/>
        <v xml:space="preserve">  Servicio</v>
      </c>
      <c r="BP59" t="s">
        <v>2613</v>
      </c>
      <c r="BZ59" t="s">
        <v>764</v>
      </c>
      <c r="CD59">
        <v>95</v>
      </c>
      <c r="CE59" s="8">
        <v>516618682</v>
      </c>
      <c r="CF59" s="8">
        <v>661120679</v>
      </c>
      <c r="CG59" s="8">
        <v>1324598830</v>
      </c>
      <c r="CH59">
        <v>161895457</v>
      </c>
      <c r="CI59" s="8">
        <v>36363198</v>
      </c>
      <c r="CJ59" s="8">
        <v>61306463</v>
      </c>
      <c r="CK59" s="8">
        <v>47666797</v>
      </c>
      <c r="CN59" t="s">
        <v>2614</v>
      </c>
      <c r="CO59" t="s">
        <v>740</v>
      </c>
      <c r="CP59" t="s">
        <v>2615</v>
      </c>
      <c r="CQ59" t="s">
        <v>882</v>
      </c>
      <c r="CR59" t="s">
        <v>752</v>
      </c>
      <c r="CS59">
        <v>2</v>
      </c>
      <c r="CT59">
        <v>0</v>
      </c>
      <c r="CU59">
        <v>16</v>
      </c>
      <c r="CV59">
        <v>0</v>
      </c>
      <c r="CW59">
        <v>0</v>
      </c>
      <c r="CX59">
        <f t="shared" si="0"/>
        <v>18</v>
      </c>
      <c r="CY59" t="s">
        <v>2616</v>
      </c>
      <c r="CZ59" t="s">
        <v>740</v>
      </c>
      <c r="DA59" t="s">
        <v>1924</v>
      </c>
      <c r="DB59" t="s">
        <v>885</v>
      </c>
      <c r="DC59" t="s">
        <v>768</v>
      </c>
      <c r="DD59" t="s">
        <v>768</v>
      </c>
      <c r="DE59" t="s">
        <v>768</v>
      </c>
      <c r="DF59" t="s">
        <v>768</v>
      </c>
      <c r="DG59" t="s">
        <v>768</v>
      </c>
      <c r="DH59" t="s">
        <v>768</v>
      </c>
      <c r="DI59" s="8">
        <v>1500000000</v>
      </c>
      <c r="DJ59" s="8">
        <v>1700000000</v>
      </c>
      <c r="DK59" s="8">
        <v>300000000</v>
      </c>
      <c r="DL59" s="8">
        <v>340000000</v>
      </c>
      <c r="DM59" t="s">
        <v>887</v>
      </c>
      <c r="DN59" t="s">
        <v>888</v>
      </c>
      <c r="DO59" t="s">
        <v>769</v>
      </c>
      <c r="DP59" t="s">
        <v>770</v>
      </c>
      <c r="DW59" t="s">
        <v>26</v>
      </c>
      <c r="DZ59" t="s">
        <v>772</v>
      </c>
      <c r="EA59" t="s">
        <v>843</v>
      </c>
      <c r="EG59" t="s">
        <v>2617</v>
      </c>
      <c r="EH59">
        <v>2</v>
      </c>
      <c r="EI59" t="s">
        <v>2618</v>
      </c>
      <c r="EJ59" t="s">
        <v>2619</v>
      </c>
      <c r="EK59" t="s">
        <v>2620</v>
      </c>
      <c r="EL59" t="s">
        <v>2621</v>
      </c>
      <c r="EM59" t="s">
        <v>2622</v>
      </c>
      <c r="EN59" t="s">
        <v>778</v>
      </c>
      <c r="EO59" t="s">
        <v>1092</v>
      </c>
      <c r="EW59" t="s">
        <v>780</v>
      </c>
      <c r="EX59">
        <v>5</v>
      </c>
      <c r="EY59" t="s">
        <v>781</v>
      </c>
      <c r="EZ59" t="s">
        <v>797</v>
      </c>
      <c r="FH59" s="9" t="s">
        <v>783</v>
      </c>
      <c r="FI59">
        <v>2</v>
      </c>
      <c r="FJ59" t="s">
        <v>785</v>
      </c>
      <c r="FK59" t="s">
        <v>785</v>
      </c>
      <c r="FL59" t="s">
        <v>785</v>
      </c>
      <c r="FM59" t="s">
        <v>787</v>
      </c>
      <c r="FN59" t="s">
        <v>785</v>
      </c>
      <c r="FO59" t="s">
        <v>786</v>
      </c>
      <c r="FP59" t="s">
        <v>784</v>
      </c>
      <c r="FQ59" t="s">
        <v>787</v>
      </c>
      <c r="FR59" t="s">
        <v>784</v>
      </c>
      <c r="FS59" t="s">
        <v>788</v>
      </c>
      <c r="FT59" t="s">
        <v>785</v>
      </c>
      <c r="FU59" t="s">
        <v>787</v>
      </c>
      <c r="FV59" t="s">
        <v>787</v>
      </c>
      <c r="FW59" t="s">
        <v>787</v>
      </c>
      <c r="FX59" t="s">
        <v>784</v>
      </c>
      <c r="FY59" t="s">
        <v>784</v>
      </c>
      <c r="FZ59" t="s">
        <v>786</v>
      </c>
      <c r="GA59" t="s">
        <v>788</v>
      </c>
      <c r="GB59" t="s">
        <v>785</v>
      </c>
      <c r="GC59" t="s">
        <v>784</v>
      </c>
      <c r="GD59" t="s">
        <v>788</v>
      </c>
      <c r="GE59" t="s">
        <v>784</v>
      </c>
      <c r="GF59" t="s">
        <v>786</v>
      </c>
      <c r="GG59" t="s">
        <v>786</v>
      </c>
      <c r="GH59" t="s">
        <v>786</v>
      </c>
      <c r="GI59" t="s">
        <v>784</v>
      </c>
      <c r="GJ59" t="s">
        <v>789</v>
      </c>
      <c r="GK59" t="s">
        <v>789</v>
      </c>
      <c r="GL59" t="s">
        <v>789</v>
      </c>
      <c r="GM59" t="s">
        <v>789</v>
      </c>
      <c r="GN59" t="s">
        <v>2623</v>
      </c>
      <c r="GO59" t="s">
        <v>2624</v>
      </c>
      <c r="GP59" t="s">
        <v>2600</v>
      </c>
      <c r="GQ59" t="s">
        <v>2625</v>
      </c>
      <c r="GR59" t="s">
        <v>804</v>
      </c>
      <c r="GS59" t="s">
        <v>1092</v>
      </c>
      <c r="HA59" t="s">
        <v>780</v>
      </c>
      <c r="HB59">
        <v>2</v>
      </c>
      <c r="HC59" t="s">
        <v>781</v>
      </c>
      <c r="HD59" t="s">
        <v>797</v>
      </c>
      <c r="HL59" t="s">
        <v>799</v>
      </c>
      <c r="HM59">
        <v>1</v>
      </c>
      <c r="IR59">
        <f t="shared" si="2"/>
        <v>7</v>
      </c>
      <c r="IS59" s="9" t="s">
        <v>811</v>
      </c>
      <c r="IT59" s="9">
        <f t="shared" si="3"/>
        <v>50</v>
      </c>
      <c r="IU59" s="9">
        <v>1967</v>
      </c>
      <c r="IV59" t="s">
        <v>2626</v>
      </c>
      <c r="IW59" t="s">
        <v>1136</v>
      </c>
    </row>
    <row r="60" spans="1:260">
      <c r="A60">
        <v>169</v>
      </c>
      <c r="B60" t="s">
        <v>2627</v>
      </c>
      <c r="C60" t="s">
        <v>2628</v>
      </c>
      <c r="D60" t="s">
        <v>737</v>
      </c>
      <c r="E60" t="s">
        <v>738</v>
      </c>
      <c r="I60" t="s">
        <v>739</v>
      </c>
      <c r="J60" t="s">
        <v>740</v>
      </c>
      <c r="K60" t="s">
        <v>2629</v>
      </c>
      <c r="L60">
        <v>900478132</v>
      </c>
      <c r="M60">
        <v>2011</v>
      </c>
      <c r="N60" t="s">
        <v>2630</v>
      </c>
      <c r="O60">
        <v>3188710207</v>
      </c>
      <c r="P60" t="s">
        <v>2631</v>
      </c>
      <c r="Q60" t="s">
        <v>744</v>
      </c>
      <c r="S60" t="s">
        <v>2632</v>
      </c>
      <c r="T60" t="s">
        <v>2633</v>
      </c>
      <c r="U60" t="s">
        <v>2634</v>
      </c>
      <c r="V60" t="s">
        <v>2635</v>
      </c>
      <c r="W60" t="s">
        <v>749</v>
      </c>
      <c r="X60" t="s">
        <v>1479</v>
      </c>
      <c r="AL60" t="s">
        <v>1479</v>
      </c>
      <c r="AM60" t="s">
        <v>751</v>
      </c>
      <c r="AN60" t="s">
        <v>740</v>
      </c>
      <c r="AO60" t="s">
        <v>753</v>
      </c>
      <c r="BA60" t="s">
        <v>754</v>
      </c>
      <c r="BD60" t="s">
        <v>2636</v>
      </c>
      <c r="BE60" t="s">
        <v>2637</v>
      </c>
      <c r="BF60" t="s">
        <v>2638</v>
      </c>
      <c r="BG60" t="s">
        <v>2639</v>
      </c>
      <c r="BH60" t="s">
        <v>2640</v>
      </c>
      <c r="BI60" t="s">
        <v>2641</v>
      </c>
      <c r="BJ60" t="s">
        <v>752</v>
      </c>
      <c r="BN60" t="s">
        <v>761</v>
      </c>
      <c r="BO60" t="str">
        <f t="shared" si="1"/>
        <v xml:space="preserve">  Servicio</v>
      </c>
      <c r="BP60" t="s">
        <v>2642</v>
      </c>
      <c r="BZ60" t="s">
        <v>764</v>
      </c>
      <c r="CD60">
        <v>95</v>
      </c>
      <c r="CE60" s="8">
        <v>491243366</v>
      </c>
      <c r="CF60" s="8">
        <v>520620000</v>
      </c>
      <c r="CG60" s="8">
        <v>559519000</v>
      </c>
      <c r="CH60">
        <v>130000000</v>
      </c>
      <c r="CI60" s="8">
        <v>40721187</v>
      </c>
      <c r="CJ60" s="8">
        <v>52397000</v>
      </c>
      <c r="CK60" s="8">
        <v>56400000</v>
      </c>
      <c r="CN60" t="s">
        <v>2643</v>
      </c>
      <c r="CO60" t="s">
        <v>740</v>
      </c>
      <c r="CP60" t="s">
        <v>2644</v>
      </c>
      <c r="CQ60" t="s">
        <v>995</v>
      </c>
      <c r="CR60" t="s">
        <v>740</v>
      </c>
      <c r="CS60">
        <v>6</v>
      </c>
      <c r="CT60">
        <v>1</v>
      </c>
      <c r="CU60">
        <v>4</v>
      </c>
      <c r="CV60">
        <v>0</v>
      </c>
      <c r="CW60">
        <v>0</v>
      </c>
      <c r="CX60">
        <f t="shared" si="0"/>
        <v>11</v>
      </c>
      <c r="CY60" t="s">
        <v>1927</v>
      </c>
      <c r="CZ60" t="s">
        <v>740</v>
      </c>
      <c r="DA60" t="s">
        <v>768</v>
      </c>
      <c r="DB60" t="s">
        <v>885</v>
      </c>
      <c r="DC60" t="s">
        <v>768</v>
      </c>
      <c r="DD60" t="s">
        <v>768</v>
      </c>
      <c r="DE60" t="s">
        <v>768</v>
      </c>
      <c r="DF60" t="s">
        <v>996</v>
      </c>
      <c r="DG60" t="s">
        <v>768</v>
      </c>
      <c r="DH60" t="s">
        <v>768</v>
      </c>
      <c r="DI60" s="8">
        <v>680000000</v>
      </c>
      <c r="DJ60" s="8">
        <v>782000000</v>
      </c>
      <c r="DK60" s="8">
        <v>164331000</v>
      </c>
      <c r="DL60" s="8">
        <v>203320000</v>
      </c>
      <c r="DO60" t="s">
        <v>769</v>
      </c>
      <c r="DP60" t="s">
        <v>770</v>
      </c>
      <c r="DW60" t="s">
        <v>26</v>
      </c>
      <c r="DY60" t="s">
        <v>771</v>
      </c>
      <c r="DZ60" t="s">
        <v>772</v>
      </c>
      <c r="EG60" t="s">
        <v>2645</v>
      </c>
      <c r="EH60">
        <v>7</v>
      </c>
      <c r="EI60" t="s">
        <v>2646</v>
      </c>
      <c r="EJ60" t="s">
        <v>1832</v>
      </c>
      <c r="EK60" t="s">
        <v>2647</v>
      </c>
      <c r="EL60" t="s">
        <v>2630</v>
      </c>
      <c r="EM60" t="s">
        <v>2648</v>
      </c>
      <c r="EN60" t="s">
        <v>778</v>
      </c>
      <c r="EO60" t="s">
        <v>1049</v>
      </c>
      <c r="EW60" t="s">
        <v>780</v>
      </c>
      <c r="EX60">
        <v>38</v>
      </c>
      <c r="EY60" t="s">
        <v>781</v>
      </c>
      <c r="FC60" t="s">
        <v>798</v>
      </c>
      <c r="FH60" s="9" t="s">
        <v>783</v>
      </c>
      <c r="FI60">
        <v>1</v>
      </c>
      <c r="FJ60" t="s">
        <v>785</v>
      </c>
      <c r="FK60" t="s">
        <v>788</v>
      </c>
      <c r="FL60" t="s">
        <v>785</v>
      </c>
      <c r="FM60" t="s">
        <v>786</v>
      </c>
      <c r="FN60" t="s">
        <v>784</v>
      </c>
      <c r="FO60" t="s">
        <v>788</v>
      </c>
      <c r="FP60" t="s">
        <v>786</v>
      </c>
      <c r="FQ60" t="s">
        <v>786</v>
      </c>
      <c r="FR60" t="s">
        <v>785</v>
      </c>
      <c r="FS60" t="s">
        <v>788</v>
      </c>
      <c r="FT60" t="s">
        <v>786</v>
      </c>
      <c r="FU60" t="s">
        <v>784</v>
      </c>
      <c r="FV60" t="s">
        <v>786</v>
      </c>
      <c r="FW60" t="s">
        <v>786</v>
      </c>
      <c r="FX60" t="s">
        <v>784</v>
      </c>
      <c r="FY60" t="s">
        <v>784</v>
      </c>
      <c r="FZ60" t="s">
        <v>788</v>
      </c>
      <c r="GA60" t="s">
        <v>784</v>
      </c>
      <c r="GB60" t="s">
        <v>785</v>
      </c>
      <c r="GC60" t="s">
        <v>784</v>
      </c>
      <c r="GD60" t="s">
        <v>784</v>
      </c>
      <c r="GE60" t="s">
        <v>785</v>
      </c>
      <c r="GF60" t="s">
        <v>784</v>
      </c>
      <c r="GG60" t="s">
        <v>786</v>
      </c>
      <c r="GH60" t="s">
        <v>784</v>
      </c>
      <c r="GI60" t="s">
        <v>784</v>
      </c>
      <c r="GJ60" t="s">
        <v>789</v>
      </c>
      <c r="GK60" t="s">
        <v>1083</v>
      </c>
      <c r="GL60" t="s">
        <v>790</v>
      </c>
      <c r="GM60" t="s">
        <v>791</v>
      </c>
      <c r="GN60" t="s">
        <v>2649</v>
      </c>
      <c r="GO60" t="s">
        <v>2650</v>
      </c>
      <c r="GP60" t="s">
        <v>2651</v>
      </c>
      <c r="GQ60" t="s">
        <v>2652</v>
      </c>
      <c r="GR60" t="s">
        <v>804</v>
      </c>
      <c r="GS60" t="s">
        <v>849</v>
      </c>
      <c r="HA60" t="s">
        <v>806</v>
      </c>
      <c r="HB60">
        <v>3</v>
      </c>
      <c r="HH60" t="s">
        <v>853</v>
      </c>
      <c r="HI60" t="s">
        <v>782</v>
      </c>
      <c r="HL60" t="s">
        <v>752</v>
      </c>
      <c r="HN60" t="s">
        <v>961</v>
      </c>
      <c r="HO60" t="s">
        <v>2653</v>
      </c>
      <c r="HP60" t="s">
        <v>2654</v>
      </c>
      <c r="HQ60" t="s">
        <v>2655</v>
      </c>
      <c r="HR60" t="s">
        <v>804</v>
      </c>
      <c r="HS60" t="s">
        <v>849</v>
      </c>
      <c r="IA60" t="s">
        <v>806</v>
      </c>
      <c r="IB60">
        <v>2</v>
      </c>
      <c r="IH60" t="s">
        <v>853</v>
      </c>
      <c r="II60" t="s">
        <v>782</v>
      </c>
      <c r="IL60" t="s">
        <v>752</v>
      </c>
      <c r="IO60" t="s">
        <v>2656</v>
      </c>
      <c r="IP60" t="s">
        <v>2657</v>
      </c>
      <c r="IQ60">
        <v>3106460738</v>
      </c>
      <c r="IR60">
        <f t="shared" si="2"/>
        <v>6</v>
      </c>
      <c r="IS60" s="9" t="s">
        <v>811</v>
      </c>
      <c r="IT60" s="9">
        <f t="shared" si="3"/>
        <v>61</v>
      </c>
      <c r="IU60" s="9">
        <v>1956</v>
      </c>
      <c r="IV60" t="s">
        <v>2651</v>
      </c>
      <c r="IW60" t="s">
        <v>1288</v>
      </c>
    </row>
    <row r="61" spans="1:260">
      <c r="A61">
        <v>171</v>
      </c>
      <c r="B61" t="s">
        <v>2658</v>
      </c>
      <c r="C61" t="s">
        <v>2659</v>
      </c>
      <c r="D61" t="s">
        <v>737</v>
      </c>
      <c r="E61" t="s">
        <v>738</v>
      </c>
      <c r="F61" t="s">
        <v>1096</v>
      </c>
      <c r="G61">
        <v>2</v>
      </c>
      <c r="I61" t="s">
        <v>739</v>
      </c>
      <c r="J61" t="s">
        <v>740</v>
      </c>
      <c r="K61" t="s">
        <v>48</v>
      </c>
      <c r="L61">
        <v>900523667</v>
      </c>
      <c r="M61">
        <v>2012</v>
      </c>
      <c r="N61" t="s">
        <v>2660</v>
      </c>
      <c r="O61">
        <v>3127582797</v>
      </c>
      <c r="P61" t="s">
        <v>2661</v>
      </c>
      <c r="Q61" t="s">
        <v>744</v>
      </c>
      <c r="S61" t="s">
        <v>2662</v>
      </c>
      <c r="U61" t="s">
        <v>2663</v>
      </c>
      <c r="V61" t="s">
        <v>2664</v>
      </c>
      <c r="W61" t="s">
        <v>909</v>
      </c>
      <c r="Z61" t="s">
        <v>983</v>
      </c>
      <c r="AA61" t="s">
        <v>2665</v>
      </c>
      <c r="AL61" t="str">
        <f>CONCATENATE(Z61," ",AA61)</f>
        <v>Otra actividad - ¿Cuál? Comercio al por menor de prendas de vestir de mujer</v>
      </c>
      <c r="AM61" t="s">
        <v>751</v>
      </c>
      <c r="AN61" t="s">
        <v>740</v>
      </c>
      <c r="AO61" t="s">
        <v>753</v>
      </c>
      <c r="BA61" t="s">
        <v>754</v>
      </c>
      <c r="BD61" t="s">
        <v>2666</v>
      </c>
      <c r="BE61" t="s">
        <v>2667</v>
      </c>
      <c r="BF61" t="s">
        <v>2668</v>
      </c>
      <c r="BG61" t="s">
        <v>2669</v>
      </c>
      <c r="BH61" t="s">
        <v>2670</v>
      </c>
      <c r="BI61" t="s">
        <v>2671</v>
      </c>
      <c r="BJ61" t="s">
        <v>752</v>
      </c>
      <c r="BL61" t="s">
        <v>831</v>
      </c>
      <c r="BO61" t="str">
        <f t="shared" si="1"/>
        <v xml:space="preserve">Producto físico  </v>
      </c>
      <c r="BP61" t="s">
        <v>2672</v>
      </c>
      <c r="BR61" t="s">
        <v>834</v>
      </c>
      <c r="BU61">
        <v>45</v>
      </c>
      <c r="CE61" s="8">
        <v>1250644000</v>
      </c>
      <c r="CF61" s="8">
        <v>1425691000</v>
      </c>
      <c r="CG61" s="8">
        <v>1459150000</v>
      </c>
      <c r="CH61">
        <v>254026000</v>
      </c>
      <c r="CI61" s="8">
        <v>47229317</v>
      </c>
      <c r="CJ61" s="8">
        <v>57480457</v>
      </c>
      <c r="CK61" s="8">
        <v>61034758</v>
      </c>
      <c r="CN61" t="s">
        <v>2673</v>
      </c>
      <c r="CO61" t="s">
        <v>752</v>
      </c>
      <c r="CQ61" t="s">
        <v>1114</v>
      </c>
      <c r="CR61" t="s">
        <v>740</v>
      </c>
      <c r="CS61">
        <v>12</v>
      </c>
      <c r="CT61">
        <v>0</v>
      </c>
      <c r="CU61">
        <v>4</v>
      </c>
      <c r="CV61">
        <v>0</v>
      </c>
      <c r="CW61">
        <v>0</v>
      </c>
      <c r="CX61">
        <f t="shared" si="0"/>
        <v>16</v>
      </c>
      <c r="CY61" t="s">
        <v>2674</v>
      </c>
      <c r="CZ61" t="s">
        <v>752</v>
      </c>
      <c r="DA61" t="s">
        <v>768</v>
      </c>
      <c r="DB61" t="s">
        <v>768</v>
      </c>
      <c r="DC61" t="s">
        <v>768</v>
      </c>
      <c r="DD61" t="s">
        <v>768</v>
      </c>
      <c r="DE61" t="s">
        <v>768</v>
      </c>
      <c r="DF61" t="s">
        <v>768</v>
      </c>
      <c r="DG61" t="s">
        <v>768</v>
      </c>
      <c r="DH61" t="s">
        <v>768</v>
      </c>
      <c r="DI61" s="8">
        <v>1575882000</v>
      </c>
      <c r="DJ61" s="8">
        <v>1733470200</v>
      </c>
      <c r="DK61" s="8">
        <v>65917539</v>
      </c>
      <c r="DL61" s="8">
        <v>72509293</v>
      </c>
      <c r="DO61" t="s">
        <v>769</v>
      </c>
      <c r="DW61" t="s">
        <v>26</v>
      </c>
      <c r="EA61" t="s">
        <v>843</v>
      </c>
      <c r="EE61" t="s">
        <v>22</v>
      </c>
      <c r="EF61" t="s">
        <v>2675</v>
      </c>
      <c r="EG61" t="s">
        <v>2676</v>
      </c>
      <c r="EH61">
        <v>3</v>
      </c>
      <c r="EI61" t="s">
        <v>2677</v>
      </c>
      <c r="EJ61" t="s">
        <v>2678</v>
      </c>
      <c r="EK61" t="s">
        <v>2679</v>
      </c>
      <c r="EL61" t="s">
        <v>2680</v>
      </c>
      <c r="EM61" t="s">
        <v>2681</v>
      </c>
      <c r="EN61" t="s">
        <v>804</v>
      </c>
      <c r="EO61" t="s">
        <v>849</v>
      </c>
      <c r="EW61" t="s">
        <v>780</v>
      </c>
      <c r="EX61">
        <v>10</v>
      </c>
      <c r="EY61" t="s">
        <v>781</v>
      </c>
      <c r="FB61" t="s">
        <v>901</v>
      </c>
      <c r="FH61" s="9" t="s">
        <v>783</v>
      </c>
      <c r="FI61">
        <v>1</v>
      </c>
      <c r="FJ61" t="s">
        <v>785</v>
      </c>
      <c r="FK61" t="s">
        <v>784</v>
      </c>
      <c r="FL61" t="s">
        <v>785</v>
      </c>
      <c r="FM61" t="s">
        <v>784</v>
      </c>
      <c r="FN61" t="s">
        <v>786</v>
      </c>
      <c r="FO61" t="s">
        <v>786</v>
      </c>
      <c r="FP61" t="s">
        <v>787</v>
      </c>
      <c r="FQ61" t="s">
        <v>786</v>
      </c>
      <c r="FR61" t="s">
        <v>785</v>
      </c>
      <c r="FS61" t="s">
        <v>786</v>
      </c>
      <c r="FT61" t="s">
        <v>784</v>
      </c>
      <c r="FU61" t="s">
        <v>784</v>
      </c>
      <c r="FV61" t="s">
        <v>786</v>
      </c>
      <c r="FW61" t="s">
        <v>786</v>
      </c>
      <c r="FX61" t="s">
        <v>787</v>
      </c>
      <c r="FY61" t="s">
        <v>784</v>
      </c>
      <c r="FZ61" t="s">
        <v>786</v>
      </c>
      <c r="GA61" t="s">
        <v>786</v>
      </c>
      <c r="GB61" t="s">
        <v>784</v>
      </c>
      <c r="GC61" t="s">
        <v>784</v>
      </c>
      <c r="GD61" t="s">
        <v>787</v>
      </c>
      <c r="GE61" t="s">
        <v>784</v>
      </c>
      <c r="GF61" t="s">
        <v>786</v>
      </c>
      <c r="GG61" t="s">
        <v>786</v>
      </c>
      <c r="GH61" t="s">
        <v>787</v>
      </c>
      <c r="GI61" t="s">
        <v>784</v>
      </c>
      <c r="GJ61" t="s">
        <v>789</v>
      </c>
      <c r="GK61" t="s">
        <v>1083</v>
      </c>
      <c r="GL61" t="s">
        <v>790</v>
      </c>
      <c r="GM61" t="s">
        <v>791</v>
      </c>
      <c r="GN61" t="s">
        <v>2682</v>
      </c>
      <c r="GO61" t="s">
        <v>2683</v>
      </c>
      <c r="GP61" t="s">
        <v>2660</v>
      </c>
      <c r="GQ61" t="s">
        <v>2684</v>
      </c>
      <c r="GR61" t="s">
        <v>778</v>
      </c>
      <c r="GS61" t="s">
        <v>849</v>
      </c>
      <c r="HA61" t="s">
        <v>857</v>
      </c>
      <c r="HB61">
        <v>7</v>
      </c>
      <c r="HD61" t="s">
        <v>797</v>
      </c>
      <c r="HE61" t="s">
        <v>858</v>
      </c>
      <c r="HL61" t="s">
        <v>799</v>
      </c>
      <c r="HM61">
        <v>1</v>
      </c>
      <c r="HN61" t="s">
        <v>2685</v>
      </c>
      <c r="HO61" t="s">
        <v>2686</v>
      </c>
      <c r="HP61" t="s">
        <v>2687</v>
      </c>
      <c r="HQ61" t="s">
        <v>2688</v>
      </c>
      <c r="HR61" t="s">
        <v>804</v>
      </c>
      <c r="HS61" t="s">
        <v>1092</v>
      </c>
      <c r="IA61" t="s">
        <v>806</v>
      </c>
      <c r="IB61">
        <v>30</v>
      </c>
      <c r="IF61" t="s">
        <v>901</v>
      </c>
      <c r="IH61" t="s">
        <v>853</v>
      </c>
      <c r="IL61" t="s">
        <v>752</v>
      </c>
      <c r="IN61" t="s">
        <v>2689</v>
      </c>
      <c r="IO61" t="s">
        <v>2690</v>
      </c>
      <c r="IP61" t="s">
        <v>2691</v>
      </c>
      <c r="IQ61">
        <v>3136860017</v>
      </c>
      <c r="IR61">
        <f t="shared" si="2"/>
        <v>5</v>
      </c>
      <c r="IS61" s="9" t="s">
        <v>811</v>
      </c>
      <c r="IT61" s="9">
        <f t="shared" si="3"/>
        <v>34</v>
      </c>
      <c r="IU61" s="9">
        <v>1983</v>
      </c>
      <c r="IV61" t="s">
        <v>2692</v>
      </c>
      <c r="IW61" t="s">
        <v>940</v>
      </c>
    </row>
    <row r="62" spans="1:260">
      <c r="A62">
        <v>172</v>
      </c>
      <c r="B62" t="s">
        <v>2693</v>
      </c>
      <c r="C62" t="s">
        <v>2694</v>
      </c>
      <c r="D62" t="s">
        <v>737</v>
      </c>
      <c r="E62" t="s">
        <v>738</v>
      </c>
      <c r="F62" t="s">
        <v>1096</v>
      </c>
      <c r="G62">
        <v>2</v>
      </c>
      <c r="I62" t="s">
        <v>739</v>
      </c>
      <c r="J62" t="s">
        <v>740</v>
      </c>
      <c r="K62" t="s">
        <v>2695</v>
      </c>
      <c r="L62">
        <v>900221172</v>
      </c>
      <c r="M62">
        <v>2008</v>
      </c>
      <c r="N62" t="s">
        <v>2696</v>
      </c>
      <c r="O62">
        <v>3206837488</v>
      </c>
      <c r="P62" t="s">
        <v>2697</v>
      </c>
      <c r="Q62" t="s">
        <v>744</v>
      </c>
      <c r="S62" t="s">
        <v>2698</v>
      </c>
      <c r="T62" t="s">
        <v>2699</v>
      </c>
      <c r="U62" t="s">
        <v>2700</v>
      </c>
      <c r="V62" t="s">
        <v>2701</v>
      </c>
      <c r="W62" t="s">
        <v>1101</v>
      </c>
      <c r="AB62" t="s">
        <v>1539</v>
      </c>
      <c r="AL62" t="str">
        <f>AB62</f>
        <v>Construcción de obras de ingeniería cívil</v>
      </c>
      <c r="AM62" t="s">
        <v>751</v>
      </c>
      <c r="AN62" t="s">
        <v>740</v>
      </c>
      <c r="AO62" t="s">
        <v>1298</v>
      </c>
      <c r="AR62" t="s">
        <v>911</v>
      </c>
      <c r="BD62" t="s">
        <v>2702</v>
      </c>
      <c r="BE62" t="s">
        <v>2703</v>
      </c>
      <c r="BF62" t="s">
        <v>2704</v>
      </c>
      <c r="BG62" t="s">
        <v>2705</v>
      </c>
      <c r="BH62" t="s">
        <v>2706</v>
      </c>
      <c r="BI62" t="s">
        <v>2707</v>
      </c>
      <c r="BJ62" t="s">
        <v>752</v>
      </c>
      <c r="BN62" t="s">
        <v>761</v>
      </c>
      <c r="BO62" t="str">
        <f t="shared" si="1"/>
        <v xml:space="preserve">  Servicio</v>
      </c>
      <c r="BP62" t="s">
        <v>2708</v>
      </c>
      <c r="CA62" t="s">
        <v>806</v>
      </c>
      <c r="CB62" t="s">
        <v>2709</v>
      </c>
      <c r="CE62" s="8">
        <v>716147051</v>
      </c>
      <c r="CF62" s="8">
        <v>913883213</v>
      </c>
      <c r="CG62" s="8">
        <v>349601047</v>
      </c>
      <c r="CH62">
        <v>375979785</v>
      </c>
      <c r="CI62" s="8">
        <v>34680000</v>
      </c>
      <c r="CJ62" s="8">
        <v>29518000</v>
      </c>
      <c r="CK62" s="8">
        <v>18613956000</v>
      </c>
      <c r="CN62" t="s">
        <v>2710</v>
      </c>
      <c r="CO62" t="s">
        <v>752</v>
      </c>
      <c r="CQ62" t="s">
        <v>882</v>
      </c>
      <c r="CR62" t="s">
        <v>740</v>
      </c>
      <c r="CS62">
        <v>9</v>
      </c>
      <c r="CT62">
        <v>0</v>
      </c>
      <c r="CU62">
        <v>0</v>
      </c>
      <c r="CV62">
        <v>0</v>
      </c>
      <c r="CW62">
        <v>0</v>
      </c>
      <c r="CX62">
        <f t="shared" si="0"/>
        <v>9</v>
      </c>
      <c r="CY62" t="s">
        <v>2711</v>
      </c>
      <c r="CZ62" t="s">
        <v>740</v>
      </c>
      <c r="DA62" t="s">
        <v>997</v>
      </c>
      <c r="DB62" t="s">
        <v>885</v>
      </c>
      <c r="DC62" t="s">
        <v>768</v>
      </c>
      <c r="DD62" t="s">
        <v>768</v>
      </c>
      <c r="DE62" t="s">
        <v>768</v>
      </c>
      <c r="DF62" t="s">
        <v>768</v>
      </c>
      <c r="DG62" t="s">
        <v>768</v>
      </c>
      <c r="DH62" t="s">
        <v>768</v>
      </c>
      <c r="DI62" s="8">
        <v>600000000</v>
      </c>
      <c r="DJ62" s="8">
        <v>800000000</v>
      </c>
      <c r="DK62" s="8">
        <v>30000000</v>
      </c>
      <c r="DL62" s="8">
        <v>35000000</v>
      </c>
      <c r="DO62" t="s">
        <v>769</v>
      </c>
      <c r="DW62" t="s">
        <v>26</v>
      </c>
      <c r="DY62" t="s">
        <v>771</v>
      </c>
      <c r="EA62" t="s">
        <v>843</v>
      </c>
      <c r="EG62" t="s">
        <v>2712</v>
      </c>
      <c r="EH62">
        <v>3</v>
      </c>
      <c r="EI62" t="s">
        <v>2713</v>
      </c>
      <c r="EJ62" t="s">
        <v>2714</v>
      </c>
      <c r="EK62" t="s">
        <v>2715</v>
      </c>
      <c r="EL62" t="s">
        <v>2696</v>
      </c>
      <c r="EM62" t="s">
        <v>2716</v>
      </c>
      <c r="EN62" t="s">
        <v>778</v>
      </c>
      <c r="EO62" t="s">
        <v>1092</v>
      </c>
      <c r="EW62" t="s">
        <v>780</v>
      </c>
      <c r="EX62">
        <v>29</v>
      </c>
      <c r="FC62" t="s">
        <v>798</v>
      </c>
      <c r="FD62" t="s">
        <v>853</v>
      </c>
      <c r="FH62" t="s">
        <v>799</v>
      </c>
      <c r="FI62">
        <v>2</v>
      </c>
      <c r="FJ62" t="s">
        <v>785</v>
      </c>
      <c r="FK62" t="s">
        <v>787</v>
      </c>
      <c r="FL62" t="s">
        <v>787</v>
      </c>
      <c r="FM62" t="s">
        <v>785</v>
      </c>
      <c r="FN62" t="s">
        <v>786</v>
      </c>
      <c r="FO62" t="s">
        <v>784</v>
      </c>
      <c r="FP62" t="s">
        <v>786</v>
      </c>
      <c r="FQ62" t="s">
        <v>785</v>
      </c>
      <c r="FR62" t="s">
        <v>786</v>
      </c>
      <c r="FS62" t="s">
        <v>784</v>
      </c>
      <c r="FT62" t="s">
        <v>784</v>
      </c>
      <c r="FU62" t="s">
        <v>784</v>
      </c>
      <c r="FV62" t="s">
        <v>788</v>
      </c>
      <c r="FW62" t="s">
        <v>785</v>
      </c>
      <c r="FX62" t="s">
        <v>784</v>
      </c>
      <c r="FY62" t="s">
        <v>787</v>
      </c>
      <c r="FZ62" t="s">
        <v>788</v>
      </c>
      <c r="GA62" t="s">
        <v>787</v>
      </c>
      <c r="GB62" t="s">
        <v>785</v>
      </c>
      <c r="GC62" t="s">
        <v>787</v>
      </c>
      <c r="GD62" t="s">
        <v>786</v>
      </c>
      <c r="GE62" t="s">
        <v>785</v>
      </c>
      <c r="GF62" t="s">
        <v>787</v>
      </c>
      <c r="GG62" t="s">
        <v>787</v>
      </c>
      <c r="GH62" t="s">
        <v>786</v>
      </c>
      <c r="GI62" t="s">
        <v>785</v>
      </c>
      <c r="GJ62" t="s">
        <v>789</v>
      </c>
      <c r="GK62" t="s">
        <v>1083</v>
      </c>
      <c r="GL62" t="s">
        <v>790</v>
      </c>
      <c r="GM62" t="s">
        <v>791</v>
      </c>
      <c r="GN62" t="s">
        <v>2717</v>
      </c>
      <c r="GO62" t="s">
        <v>2718</v>
      </c>
      <c r="GP62" t="s">
        <v>2719</v>
      </c>
      <c r="GQ62" t="s">
        <v>2720</v>
      </c>
      <c r="GR62" t="s">
        <v>804</v>
      </c>
      <c r="GS62" t="s">
        <v>849</v>
      </c>
      <c r="HA62" t="s">
        <v>967</v>
      </c>
      <c r="HB62">
        <v>23</v>
      </c>
      <c r="HC62" t="s">
        <v>781</v>
      </c>
      <c r="HD62" t="s">
        <v>797</v>
      </c>
      <c r="HL62" t="s">
        <v>799</v>
      </c>
      <c r="HM62">
        <v>2</v>
      </c>
      <c r="HN62" t="s">
        <v>2721</v>
      </c>
      <c r="HO62" t="s">
        <v>2722</v>
      </c>
      <c r="HP62" t="s">
        <v>2696</v>
      </c>
      <c r="HQ62" t="s">
        <v>2723</v>
      </c>
      <c r="HR62" t="s">
        <v>804</v>
      </c>
      <c r="HS62" t="s">
        <v>1092</v>
      </c>
      <c r="IA62" t="s">
        <v>806</v>
      </c>
      <c r="IB62">
        <v>4</v>
      </c>
      <c r="IE62" t="s">
        <v>858</v>
      </c>
      <c r="II62" t="s">
        <v>782</v>
      </c>
      <c r="IL62" t="s">
        <v>752</v>
      </c>
      <c r="IO62" t="s">
        <v>2724</v>
      </c>
      <c r="IP62" t="s">
        <v>2725</v>
      </c>
      <c r="IQ62">
        <v>3013443005</v>
      </c>
      <c r="IR62">
        <f t="shared" si="2"/>
        <v>9</v>
      </c>
      <c r="IS62" t="s">
        <v>911</v>
      </c>
      <c r="IT62" s="9">
        <f t="shared" si="3"/>
        <v>56</v>
      </c>
      <c r="IU62" s="9">
        <v>1961</v>
      </c>
      <c r="IV62" t="s">
        <v>2726</v>
      </c>
      <c r="IW62" t="s">
        <v>1288</v>
      </c>
    </row>
    <row r="63" spans="1:260">
      <c r="A63">
        <v>173</v>
      </c>
      <c r="B63" t="s">
        <v>2727</v>
      </c>
      <c r="C63" t="s">
        <v>2728</v>
      </c>
      <c r="D63" t="s">
        <v>737</v>
      </c>
      <c r="E63" t="s">
        <v>738</v>
      </c>
      <c r="I63" t="s">
        <v>739</v>
      </c>
      <c r="J63" t="s">
        <v>740</v>
      </c>
      <c r="K63" t="s">
        <v>2729</v>
      </c>
      <c r="L63">
        <v>900646430</v>
      </c>
      <c r="M63">
        <v>2013</v>
      </c>
      <c r="N63" t="s">
        <v>2730</v>
      </c>
      <c r="O63">
        <v>5920137</v>
      </c>
      <c r="P63" t="s">
        <v>2731</v>
      </c>
      <c r="Q63" t="s">
        <v>2732</v>
      </c>
      <c r="S63" t="s">
        <v>2733</v>
      </c>
      <c r="T63" t="s">
        <v>2734</v>
      </c>
      <c r="V63" t="s">
        <v>2735</v>
      </c>
      <c r="W63" t="s">
        <v>2104</v>
      </c>
      <c r="AM63" t="s">
        <v>751</v>
      </c>
      <c r="AN63" t="s">
        <v>740</v>
      </c>
      <c r="AO63" t="s">
        <v>753</v>
      </c>
      <c r="BA63" t="s">
        <v>754</v>
      </c>
      <c r="BD63" t="s">
        <v>2736</v>
      </c>
      <c r="BE63" t="s">
        <v>2737</v>
      </c>
      <c r="BF63" t="s">
        <v>2738</v>
      </c>
      <c r="BG63" t="s">
        <v>2739</v>
      </c>
      <c r="BH63" t="s">
        <v>2740</v>
      </c>
      <c r="BI63" t="s">
        <v>2741</v>
      </c>
      <c r="BJ63" t="s">
        <v>752</v>
      </c>
      <c r="BN63" t="s">
        <v>761</v>
      </c>
      <c r="BO63" t="str">
        <f t="shared" si="1"/>
        <v xml:space="preserve">  Servicio</v>
      </c>
      <c r="BP63" t="s">
        <v>2742</v>
      </c>
      <c r="BY63" t="s">
        <v>763</v>
      </c>
      <c r="CC63">
        <v>3</v>
      </c>
      <c r="CE63" s="8">
        <v>544090000</v>
      </c>
      <c r="CF63" s="8">
        <v>632852000</v>
      </c>
      <c r="CG63" s="8">
        <v>726308000</v>
      </c>
      <c r="CH63">
        <v>200875000</v>
      </c>
      <c r="CI63" s="8">
        <v>51298000</v>
      </c>
      <c r="CJ63" s="8">
        <v>51435000</v>
      </c>
      <c r="CK63" s="8">
        <v>81550000</v>
      </c>
      <c r="CN63" t="s">
        <v>2743</v>
      </c>
      <c r="CO63" t="s">
        <v>752</v>
      </c>
      <c r="CQ63" t="s">
        <v>1114</v>
      </c>
      <c r="CR63" t="s">
        <v>740</v>
      </c>
      <c r="CS63">
        <v>9</v>
      </c>
      <c r="CU63">
        <v>7</v>
      </c>
      <c r="CV63">
        <v>0</v>
      </c>
      <c r="CW63">
        <v>0</v>
      </c>
      <c r="CX63">
        <f t="shared" si="0"/>
        <v>16</v>
      </c>
      <c r="CY63" t="s">
        <v>2744</v>
      </c>
      <c r="CZ63" t="s">
        <v>740</v>
      </c>
      <c r="DA63" t="s">
        <v>768</v>
      </c>
      <c r="DB63" t="s">
        <v>885</v>
      </c>
      <c r="DC63" t="s">
        <v>1119</v>
      </c>
      <c r="DD63" t="s">
        <v>768</v>
      </c>
      <c r="DE63" t="s">
        <v>768</v>
      </c>
      <c r="DF63" t="s">
        <v>2745</v>
      </c>
      <c r="DG63" t="s">
        <v>768</v>
      </c>
      <c r="DH63" t="s">
        <v>768</v>
      </c>
      <c r="DI63" s="8">
        <v>800000000</v>
      </c>
      <c r="DJ63" s="8">
        <v>950000000</v>
      </c>
      <c r="DK63" s="8">
        <v>95000000</v>
      </c>
      <c r="DL63" s="8">
        <v>105000000</v>
      </c>
      <c r="DO63" t="s">
        <v>769</v>
      </c>
      <c r="DW63" t="s">
        <v>26</v>
      </c>
      <c r="DZ63" t="s">
        <v>772</v>
      </c>
      <c r="EA63" t="s">
        <v>843</v>
      </c>
      <c r="EG63" t="s">
        <v>2746</v>
      </c>
      <c r="EH63">
        <v>4</v>
      </c>
      <c r="EI63" t="s">
        <v>2747</v>
      </c>
      <c r="EJ63" t="s">
        <v>2748</v>
      </c>
      <c r="EK63" t="s">
        <v>2749</v>
      </c>
      <c r="EL63" t="s">
        <v>2730</v>
      </c>
      <c r="EM63" t="s">
        <v>2750</v>
      </c>
      <c r="EN63" t="s">
        <v>804</v>
      </c>
      <c r="EO63" t="s">
        <v>779</v>
      </c>
      <c r="EW63" t="s">
        <v>780</v>
      </c>
      <c r="EX63">
        <v>25</v>
      </c>
      <c r="EY63" t="s">
        <v>781</v>
      </c>
      <c r="EZ63" t="s">
        <v>797</v>
      </c>
      <c r="FH63" t="s">
        <v>752</v>
      </c>
      <c r="FJ63" t="s">
        <v>785</v>
      </c>
      <c r="FK63" t="s">
        <v>784</v>
      </c>
      <c r="FL63" t="s">
        <v>785</v>
      </c>
      <c r="FM63" t="s">
        <v>787</v>
      </c>
      <c r="FN63" t="s">
        <v>787</v>
      </c>
      <c r="FO63" t="s">
        <v>787</v>
      </c>
      <c r="FP63" t="s">
        <v>784</v>
      </c>
      <c r="FQ63" t="s">
        <v>786</v>
      </c>
      <c r="FR63" t="s">
        <v>785</v>
      </c>
      <c r="FS63" t="s">
        <v>784</v>
      </c>
      <c r="FT63" t="s">
        <v>785</v>
      </c>
      <c r="FU63" t="s">
        <v>787</v>
      </c>
      <c r="FV63" t="s">
        <v>786</v>
      </c>
      <c r="FW63" t="s">
        <v>787</v>
      </c>
      <c r="FX63" t="s">
        <v>787</v>
      </c>
      <c r="FY63" t="s">
        <v>785</v>
      </c>
      <c r="FZ63" t="s">
        <v>786</v>
      </c>
      <c r="GA63" t="s">
        <v>786</v>
      </c>
      <c r="GB63" t="s">
        <v>785</v>
      </c>
      <c r="GC63" t="s">
        <v>787</v>
      </c>
      <c r="GD63" t="s">
        <v>786</v>
      </c>
      <c r="GE63" t="s">
        <v>785</v>
      </c>
      <c r="GF63" t="s">
        <v>787</v>
      </c>
      <c r="GG63" t="s">
        <v>787</v>
      </c>
      <c r="GH63" t="s">
        <v>787</v>
      </c>
      <c r="GI63" t="s">
        <v>787</v>
      </c>
      <c r="GJ63" t="s">
        <v>789</v>
      </c>
      <c r="GK63" t="s">
        <v>789</v>
      </c>
      <c r="GL63" t="s">
        <v>789</v>
      </c>
      <c r="GM63" t="s">
        <v>789</v>
      </c>
      <c r="GN63" t="s">
        <v>2751</v>
      </c>
      <c r="GO63" t="s">
        <v>2752</v>
      </c>
      <c r="GP63" t="s">
        <v>2753</v>
      </c>
      <c r="GQ63" t="s">
        <v>2754</v>
      </c>
      <c r="GR63" t="s">
        <v>778</v>
      </c>
      <c r="GS63" t="s">
        <v>849</v>
      </c>
      <c r="HA63" t="s">
        <v>806</v>
      </c>
      <c r="HB63">
        <v>0</v>
      </c>
      <c r="HG63" t="s">
        <v>798</v>
      </c>
      <c r="HI63" t="s">
        <v>782</v>
      </c>
      <c r="HL63" t="s">
        <v>752</v>
      </c>
      <c r="HN63" t="s">
        <v>2755</v>
      </c>
      <c r="HO63" t="s">
        <v>2756</v>
      </c>
      <c r="HP63" t="s">
        <v>2757</v>
      </c>
      <c r="HQ63" t="s">
        <v>2758</v>
      </c>
      <c r="HR63" t="s">
        <v>778</v>
      </c>
      <c r="HS63" t="s">
        <v>805</v>
      </c>
      <c r="IA63" t="s">
        <v>967</v>
      </c>
      <c r="IB63">
        <v>35</v>
      </c>
      <c r="IH63" t="s">
        <v>853</v>
      </c>
      <c r="IL63" t="s">
        <v>752</v>
      </c>
      <c r="IO63" t="s">
        <v>2759</v>
      </c>
      <c r="IP63" t="s">
        <v>2760</v>
      </c>
      <c r="IQ63">
        <v>3105444620</v>
      </c>
      <c r="IR63">
        <f t="shared" si="2"/>
        <v>4</v>
      </c>
      <c r="IS63" s="9" t="s">
        <v>811</v>
      </c>
      <c r="IT63" s="9">
        <f t="shared" si="3"/>
        <v>53</v>
      </c>
      <c r="IU63" s="9">
        <v>1964</v>
      </c>
      <c r="IV63" t="s">
        <v>2761</v>
      </c>
      <c r="IW63" t="s">
        <v>1136</v>
      </c>
    </row>
    <row r="64" spans="1:260">
      <c r="A64">
        <v>175</v>
      </c>
      <c r="B64" t="s">
        <v>2762</v>
      </c>
      <c r="C64" t="s">
        <v>2763</v>
      </c>
      <c r="D64" t="s">
        <v>737</v>
      </c>
      <c r="E64" t="s">
        <v>738</v>
      </c>
      <c r="I64" t="s">
        <v>739</v>
      </c>
      <c r="J64" t="s">
        <v>740</v>
      </c>
      <c r="K64" t="s">
        <v>2764</v>
      </c>
      <c r="L64">
        <v>900242470</v>
      </c>
      <c r="M64">
        <v>2008</v>
      </c>
      <c r="N64" t="s">
        <v>2765</v>
      </c>
      <c r="O64">
        <v>3146810167</v>
      </c>
      <c r="P64" t="s">
        <v>2766</v>
      </c>
      <c r="Q64" t="s">
        <v>744</v>
      </c>
      <c r="S64" t="s">
        <v>2767</v>
      </c>
      <c r="T64" t="s">
        <v>2768</v>
      </c>
      <c r="U64" t="s">
        <v>2769</v>
      </c>
      <c r="V64" t="s">
        <v>2770</v>
      </c>
      <c r="W64" t="s">
        <v>1144</v>
      </c>
      <c r="AM64" t="s">
        <v>751</v>
      </c>
      <c r="AN64" t="s">
        <v>752</v>
      </c>
      <c r="AO64" t="s">
        <v>753</v>
      </c>
      <c r="BA64" t="s">
        <v>754</v>
      </c>
      <c r="BD64" t="s">
        <v>2771</v>
      </c>
      <c r="BE64" t="s">
        <v>2772</v>
      </c>
      <c r="BF64" t="s">
        <v>2773</v>
      </c>
      <c r="BG64" t="s">
        <v>2774</v>
      </c>
      <c r="BH64" t="s">
        <v>2775</v>
      </c>
      <c r="BI64" t="s">
        <v>2776</v>
      </c>
      <c r="BJ64" t="s">
        <v>752</v>
      </c>
      <c r="BM64" t="s">
        <v>1152</v>
      </c>
      <c r="BO64" t="str">
        <f t="shared" si="1"/>
        <v xml:space="preserve"> Producto no físico (Desarrollo de Software, contenido multimedia, etc.) </v>
      </c>
      <c r="BP64" t="s">
        <v>2777</v>
      </c>
      <c r="BY64" t="s">
        <v>763</v>
      </c>
      <c r="BZ64" t="s">
        <v>764</v>
      </c>
      <c r="CC64">
        <v>50</v>
      </c>
      <c r="CD64">
        <v>7</v>
      </c>
      <c r="CE64" s="8">
        <v>447000000</v>
      </c>
      <c r="CF64" s="8">
        <v>521000000</v>
      </c>
      <c r="CG64" s="8">
        <v>739000000</v>
      </c>
      <c r="CH64">
        <v>268000000</v>
      </c>
      <c r="CI64" s="8">
        <v>37589000</v>
      </c>
      <c r="CJ64" s="8">
        <v>66728000</v>
      </c>
      <c r="CK64" s="8">
        <v>39167000</v>
      </c>
      <c r="CN64" t="s">
        <v>2778</v>
      </c>
      <c r="CO64" t="s">
        <v>740</v>
      </c>
      <c r="CP64" t="s">
        <v>2779</v>
      </c>
      <c r="CQ64" t="s">
        <v>766</v>
      </c>
      <c r="CR64" t="s">
        <v>740</v>
      </c>
      <c r="CS64">
        <v>15</v>
      </c>
      <c r="CT64">
        <v>0</v>
      </c>
      <c r="CU64">
        <v>2</v>
      </c>
      <c r="CV64">
        <v>0</v>
      </c>
      <c r="CW64">
        <v>0</v>
      </c>
      <c r="CX64">
        <f t="shared" si="0"/>
        <v>17</v>
      </c>
      <c r="CY64" t="s">
        <v>2143</v>
      </c>
      <c r="CZ64" t="s">
        <v>752</v>
      </c>
      <c r="DA64" t="s">
        <v>768</v>
      </c>
      <c r="DB64" t="s">
        <v>768</v>
      </c>
      <c r="DC64" t="s">
        <v>768</v>
      </c>
      <c r="DD64" t="s">
        <v>768</v>
      </c>
      <c r="DE64" t="s">
        <v>768</v>
      </c>
      <c r="DF64" t="s">
        <v>768</v>
      </c>
      <c r="DG64" t="s">
        <v>768</v>
      </c>
      <c r="DH64" t="s">
        <v>768</v>
      </c>
      <c r="DI64" s="8">
        <v>1030000000</v>
      </c>
      <c r="DJ64" s="8">
        <v>2000000000</v>
      </c>
      <c r="DK64" s="8">
        <v>70000000</v>
      </c>
      <c r="DL64" s="8">
        <v>140000000</v>
      </c>
      <c r="DP64" t="s">
        <v>770</v>
      </c>
      <c r="DW64" t="s">
        <v>26</v>
      </c>
      <c r="DZ64" t="s">
        <v>772</v>
      </c>
      <c r="EA64" t="s">
        <v>843</v>
      </c>
      <c r="EG64" t="s">
        <v>2780</v>
      </c>
      <c r="EH64">
        <v>3</v>
      </c>
      <c r="EI64" t="s">
        <v>2781</v>
      </c>
      <c r="EJ64" t="s">
        <v>1009</v>
      </c>
      <c r="EK64" t="s">
        <v>2782</v>
      </c>
      <c r="EL64" t="s">
        <v>2765</v>
      </c>
      <c r="EM64" t="s">
        <v>2783</v>
      </c>
      <c r="EN64" t="s">
        <v>778</v>
      </c>
      <c r="EO64" t="s">
        <v>849</v>
      </c>
      <c r="EW64" t="s">
        <v>780</v>
      </c>
      <c r="EX64">
        <v>8</v>
      </c>
      <c r="EY64" t="s">
        <v>781</v>
      </c>
      <c r="FE64" t="s">
        <v>782</v>
      </c>
      <c r="FH64" s="9" t="s">
        <v>783</v>
      </c>
      <c r="FI64">
        <v>1</v>
      </c>
      <c r="FJ64" t="s">
        <v>785</v>
      </c>
      <c r="FK64" t="s">
        <v>784</v>
      </c>
      <c r="FL64" t="s">
        <v>785</v>
      </c>
      <c r="FM64" t="s">
        <v>787</v>
      </c>
      <c r="FN64" t="s">
        <v>784</v>
      </c>
      <c r="FO64" t="s">
        <v>788</v>
      </c>
      <c r="FP64" t="s">
        <v>787</v>
      </c>
      <c r="FQ64" t="s">
        <v>787</v>
      </c>
      <c r="FR64" t="s">
        <v>785</v>
      </c>
      <c r="FS64" t="s">
        <v>788</v>
      </c>
      <c r="FT64" t="s">
        <v>784</v>
      </c>
      <c r="FU64" t="s">
        <v>787</v>
      </c>
      <c r="FV64" t="s">
        <v>787</v>
      </c>
      <c r="FW64" t="s">
        <v>786</v>
      </c>
      <c r="FX64" t="s">
        <v>784</v>
      </c>
      <c r="FY64" t="s">
        <v>784</v>
      </c>
      <c r="FZ64" t="s">
        <v>786</v>
      </c>
      <c r="GA64" t="s">
        <v>784</v>
      </c>
      <c r="GB64" t="s">
        <v>784</v>
      </c>
      <c r="GC64" t="s">
        <v>784</v>
      </c>
      <c r="GD64" t="s">
        <v>786</v>
      </c>
      <c r="GE64" t="s">
        <v>784</v>
      </c>
      <c r="GF64" t="s">
        <v>786</v>
      </c>
      <c r="GG64" t="s">
        <v>786</v>
      </c>
      <c r="GH64" t="s">
        <v>787</v>
      </c>
      <c r="GI64" t="s">
        <v>787</v>
      </c>
      <c r="GJ64" t="s">
        <v>789</v>
      </c>
      <c r="GK64" t="s">
        <v>789</v>
      </c>
      <c r="GL64" t="s">
        <v>789</v>
      </c>
      <c r="GM64" t="s">
        <v>791</v>
      </c>
      <c r="GN64" t="s">
        <v>2784</v>
      </c>
      <c r="GO64" t="s">
        <v>2785</v>
      </c>
      <c r="GP64" t="s">
        <v>2786</v>
      </c>
      <c r="GQ64" t="s">
        <v>2787</v>
      </c>
      <c r="GR64" t="s">
        <v>778</v>
      </c>
      <c r="GS64" t="s">
        <v>779</v>
      </c>
      <c r="HA64" t="s">
        <v>806</v>
      </c>
      <c r="HB64">
        <v>10</v>
      </c>
      <c r="HH64" t="s">
        <v>853</v>
      </c>
      <c r="HL64" t="s">
        <v>752</v>
      </c>
      <c r="HN64" t="s">
        <v>2788</v>
      </c>
      <c r="HO64" t="s">
        <v>2789</v>
      </c>
      <c r="HP64" t="s">
        <v>2790</v>
      </c>
      <c r="HQ64" t="s">
        <v>2791</v>
      </c>
      <c r="HR64" t="s">
        <v>778</v>
      </c>
      <c r="HS64" t="s">
        <v>849</v>
      </c>
      <c r="IA64" t="s">
        <v>967</v>
      </c>
      <c r="IB64">
        <v>2</v>
      </c>
      <c r="IH64" t="s">
        <v>853</v>
      </c>
      <c r="II64" t="s">
        <v>782</v>
      </c>
      <c r="IL64" t="s">
        <v>752</v>
      </c>
      <c r="IN64" t="s">
        <v>2792</v>
      </c>
      <c r="IO64" t="s">
        <v>2764</v>
      </c>
      <c r="IP64" t="s">
        <v>2793</v>
      </c>
      <c r="IQ64">
        <v>3146810167</v>
      </c>
      <c r="IR64">
        <f t="shared" si="2"/>
        <v>9</v>
      </c>
      <c r="IS64" s="9" t="s">
        <v>811</v>
      </c>
      <c r="IT64" s="9">
        <f t="shared" si="3"/>
        <v>40</v>
      </c>
      <c r="IU64" s="9">
        <v>1977</v>
      </c>
      <c r="IV64" t="s">
        <v>2765</v>
      </c>
      <c r="IW64" t="s">
        <v>2395</v>
      </c>
    </row>
    <row r="65" spans="1:261">
      <c r="A65">
        <v>178</v>
      </c>
      <c r="B65" t="s">
        <v>2794</v>
      </c>
      <c r="C65" t="s">
        <v>2795</v>
      </c>
      <c r="D65" t="s">
        <v>737</v>
      </c>
      <c r="E65" t="s">
        <v>738</v>
      </c>
      <c r="I65" t="s">
        <v>739</v>
      </c>
      <c r="J65" t="s">
        <v>740</v>
      </c>
      <c r="K65" t="s">
        <v>2796</v>
      </c>
      <c r="L65">
        <v>900519886</v>
      </c>
      <c r="M65">
        <v>2012</v>
      </c>
      <c r="N65" t="s">
        <v>2797</v>
      </c>
      <c r="O65">
        <v>3162578891</v>
      </c>
      <c r="P65" t="s">
        <v>2798</v>
      </c>
      <c r="Q65" t="s">
        <v>744</v>
      </c>
      <c r="S65" t="s">
        <v>2799</v>
      </c>
      <c r="T65" t="s">
        <v>2800</v>
      </c>
      <c r="U65" t="s">
        <v>2801</v>
      </c>
      <c r="V65" t="s">
        <v>2802</v>
      </c>
      <c r="W65" t="s">
        <v>749</v>
      </c>
      <c r="X65" t="s">
        <v>1479</v>
      </c>
      <c r="AL65" t="s">
        <v>1479</v>
      </c>
      <c r="AM65" t="s">
        <v>751</v>
      </c>
      <c r="AN65" t="s">
        <v>740</v>
      </c>
      <c r="AO65" t="s">
        <v>753</v>
      </c>
      <c r="BA65" t="s">
        <v>754</v>
      </c>
      <c r="BD65" t="s">
        <v>2803</v>
      </c>
      <c r="BE65" t="s">
        <v>2804</v>
      </c>
      <c r="BF65" t="s">
        <v>2805</v>
      </c>
      <c r="BG65" t="s">
        <v>2806</v>
      </c>
      <c r="BH65" t="s">
        <v>2807</v>
      </c>
      <c r="BI65" t="s">
        <v>2808</v>
      </c>
      <c r="BJ65" t="s">
        <v>752</v>
      </c>
      <c r="BL65" t="s">
        <v>831</v>
      </c>
      <c r="BM65" t="s">
        <v>1152</v>
      </c>
      <c r="BN65" t="s">
        <v>761</v>
      </c>
      <c r="BO65" t="str">
        <f t="shared" si="1"/>
        <v>Producto físico Producto no físico (Desarrollo de Software, contenido multimedia, etc.) Servicio</v>
      </c>
      <c r="BP65" t="s">
        <v>2809</v>
      </c>
      <c r="BQ65" t="s">
        <v>833</v>
      </c>
      <c r="BV65" t="s">
        <v>2810</v>
      </c>
      <c r="BZ65" t="s">
        <v>764</v>
      </c>
      <c r="CD65">
        <v>97</v>
      </c>
      <c r="CE65" s="8">
        <v>200865387</v>
      </c>
      <c r="CF65" s="8">
        <v>349115480</v>
      </c>
      <c r="CG65" s="8">
        <v>579204745</v>
      </c>
      <c r="CH65">
        <v>231011503</v>
      </c>
      <c r="CI65" s="8">
        <v>33254342</v>
      </c>
      <c r="CJ65" s="8">
        <v>20029702</v>
      </c>
      <c r="CK65" s="8">
        <v>68014442</v>
      </c>
      <c r="CN65" t="s">
        <v>2811</v>
      </c>
      <c r="CO65" t="s">
        <v>752</v>
      </c>
      <c r="CQ65" t="s">
        <v>882</v>
      </c>
      <c r="CR65" t="s">
        <v>740</v>
      </c>
      <c r="CS65">
        <v>10</v>
      </c>
      <c r="CT65">
        <v>0</v>
      </c>
      <c r="CU65">
        <v>8</v>
      </c>
      <c r="CV65">
        <v>0</v>
      </c>
      <c r="CW65">
        <v>0</v>
      </c>
      <c r="CX65">
        <f t="shared" si="0"/>
        <v>18</v>
      </c>
      <c r="CY65" t="s">
        <v>2812</v>
      </c>
      <c r="CZ65" t="s">
        <v>752</v>
      </c>
      <c r="DA65" t="s">
        <v>768</v>
      </c>
      <c r="DB65" t="s">
        <v>768</v>
      </c>
      <c r="DC65" t="s">
        <v>768</v>
      </c>
      <c r="DD65" t="s">
        <v>768</v>
      </c>
      <c r="DE65" t="s">
        <v>768</v>
      </c>
      <c r="DF65" t="s">
        <v>768</v>
      </c>
      <c r="DG65" t="s">
        <v>768</v>
      </c>
      <c r="DH65" t="s">
        <v>768</v>
      </c>
      <c r="DI65" s="8">
        <v>800000000</v>
      </c>
      <c r="DJ65" s="8">
        <v>900000000</v>
      </c>
      <c r="DK65" s="8">
        <v>75000000</v>
      </c>
      <c r="DL65" s="8">
        <v>82000000</v>
      </c>
      <c r="DM65" t="s">
        <v>887</v>
      </c>
      <c r="DN65" t="s">
        <v>888</v>
      </c>
      <c r="DO65" t="s">
        <v>769</v>
      </c>
      <c r="DP65" t="s">
        <v>770</v>
      </c>
      <c r="DW65" t="s">
        <v>26</v>
      </c>
      <c r="DY65" t="s">
        <v>771</v>
      </c>
      <c r="DZ65" t="s">
        <v>772</v>
      </c>
      <c r="EG65" t="s">
        <v>2813</v>
      </c>
      <c r="EH65">
        <v>2</v>
      </c>
      <c r="EI65" t="s">
        <v>2814</v>
      </c>
      <c r="EJ65" t="s">
        <v>2815</v>
      </c>
      <c r="EK65" t="s">
        <v>2816</v>
      </c>
      <c r="EL65" t="s">
        <v>2797</v>
      </c>
      <c r="EM65" t="s">
        <v>2817</v>
      </c>
      <c r="EN65" t="s">
        <v>804</v>
      </c>
      <c r="EO65" t="s">
        <v>1092</v>
      </c>
      <c r="EW65" t="s">
        <v>780</v>
      </c>
      <c r="EX65">
        <v>15</v>
      </c>
      <c r="FC65" t="s">
        <v>798</v>
      </c>
      <c r="FD65" t="s">
        <v>853</v>
      </c>
      <c r="FH65" s="9" t="s">
        <v>783</v>
      </c>
      <c r="FI65" t="s">
        <v>2818</v>
      </c>
      <c r="FJ65" t="s">
        <v>785</v>
      </c>
      <c r="FK65" t="s">
        <v>787</v>
      </c>
      <c r="FL65" t="s">
        <v>784</v>
      </c>
      <c r="FM65" t="s">
        <v>784</v>
      </c>
      <c r="FN65" t="s">
        <v>784</v>
      </c>
      <c r="FO65" t="s">
        <v>787</v>
      </c>
      <c r="FP65" t="s">
        <v>786</v>
      </c>
      <c r="FQ65" t="s">
        <v>787</v>
      </c>
      <c r="FR65" t="s">
        <v>785</v>
      </c>
      <c r="FS65" t="s">
        <v>784</v>
      </c>
      <c r="FT65" t="s">
        <v>785</v>
      </c>
      <c r="FU65" t="s">
        <v>787</v>
      </c>
      <c r="FV65" t="s">
        <v>784</v>
      </c>
      <c r="FW65" t="s">
        <v>788</v>
      </c>
      <c r="FX65" t="s">
        <v>785</v>
      </c>
      <c r="FY65" t="s">
        <v>787</v>
      </c>
      <c r="FZ65" t="s">
        <v>786</v>
      </c>
      <c r="GA65" t="s">
        <v>784</v>
      </c>
      <c r="GB65" t="s">
        <v>786</v>
      </c>
      <c r="GC65" t="s">
        <v>785</v>
      </c>
      <c r="GD65" t="s">
        <v>788</v>
      </c>
      <c r="GE65" t="s">
        <v>784</v>
      </c>
      <c r="GF65" t="s">
        <v>787</v>
      </c>
      <c r="GG65" t="s">
        <v>786</v>
      </c>
      <c r="GH65" t="s">
        <v>784</v>
      </c>
      <c r="GI65" t="s">
        <v>786</v>
      </c>
      <c r="GJ65" t="s">
        <v>789</v>
      </c>
      <c r="GK65" t="s">
        <v>789</v>
      </c>
      <c r="GL65" t="s">
        <v>790</v>
      </c>
      <c r="GM65" t="s">
        <v>791</v>
      </c>
      <c r="GN65" t="s">
        <v>2819</v>
      </c>
      <c r="GO65" t="s">
        <v>2820</v>
      </c>
      <c r="GP65" t="s">
        <v>2821</v>
      </c>
      <c r="GQ65" t="s">
        <v>2822</v>
      </c>
      <c r="GR65" t="s">
        <v>778</v>
      </c>
      <c r="GS65" t="s">
        <v>849</v>
      </c>
      <c r="HA65" t="s">
        <v>967</v>
      </c>
      <c r="HB65">
        <v>15</v>
      </c>
      <c r="HH65" t="s">
        <v>853</v>
      </c>
      <c r="HI65" t="s">
        <v>782</v>
      </c>
      <c r="HL65" t="s">
        <v>752</v>
      </c>
      <c r="IN65" t="s">
        <v>2823</v>
      </c>
      <c r="IP65" t="s">
        <v>2824</v>
      </c>
      <c r="IQ65">
        <v>3166953747</v>
      </c>
      <c r="IR65">
        <f t="shared" si="2"/>
        <v>5</v>
      </c>
      <c r="IS65" s="9" t="s">
        <v>811</v>
      </c>
      <c r="IT65" s="9">
        <f t="shared" si="3"/>
        <v>43</v>
      </c>
      <c r="IU65" s="9">
        <v>1974</v>
      </c>
      <c r="IV65" t="s">
        <v>2825</v>
      </c>
      <c r="IW65" t="s">
        <v>812</v>
      </c>
    </row>
    <row r="66" spans="1:261">
      <c r="A66">
        <v>179</v>
      </c>
      <c r="B66" t="s">
        <v>2826</v>
      </c>
      <c r="C66" t="s">
        <v>2827</v>
      </c>
      <c r="D66" t="s">
        <v>737</v>
      </c>
      <c r="E66" t="s">
        <v>738</v>
      </c>
      <c r="F66" t="s">
        <v>1096</v>
      </c>
      <c r="G66">
        <v>2</v>
      </c>
      <c r="I66" t="s">
        <v>739</v>
      </c>
      <c r="J66" t="s">
        <v>740</v>
      </c>
      <c r="K66" t="s">
        <v>2828</v>
      </c>
      <c r="L66">
        <v>805.01126399999998</v>
      </c>
      <c r="M66">
        <v>1998</v>
      </c>
      <c r="N66" t="s">
        <v>2829</v>
      </c>
      <c r="O66">
        <v>4491470</v>
      </c>
      <c r="P66" t="s">
        <v>2830</v>
      </c>
      <c r="Q66" t="s">
        <v>979</v>
      </c>
      <c r="S66" t="s">
        <v>2831</v>
      </c>
      <c r="T66" t="s">
        <v>2832</v>
      </c>
      <c r="U66" t="s">
        <v>2833</v>
      </c>
      <c r="V66" t="s">
        <v>2834</v>
      </c>
      <c r="W66" t="s">
        <v>822</v>
      </c>
      <c r="AD66" t="s">
        <v>869</v>
      </c>
      <c r="AE66" t="s">
        <v>2835</v>
      </c>
      <c r="AL66" t="str">
        <f>CONCATENATE(AD66," ",AE66)</f>
        <v>Otra actividad  - ¿Cuál? Productos Químicos</v>
      </c>
      <c r="AM66" t="s">
        <v>751</v>
      </c>
      <c r="AN66" t="s">
        <v>740</v>
      </c>
      <c r="AO66" t="s">
        <v>1064</v>
      </c>
      <c r="AR66" t="s">
        <v>911</v>
      </c>
      <c r="BD66" t="s">
        <v>2836</v>
      </c>
      <c r="BE66" t="s">
        <v>2837</v>
      </c>
      <c r="BF66" t="s">
        <v>2838</v>
      </c>
      <c r="BG66" t="s">
        <v>2839</v>
      </c>
      <c r="BH66" t="s">
        <v>2840</v>
      </c>
      <c r="BI66" t="s">
        <v>2841</v>
      </c>
      <c r="BJ66" t="s">
        <v>752</v>
      </c>
      <c r="BL66" t="s">
        <v>831</v>
      </c>
      <c r="BO66" t="str">
        <f t="shared" si="1"/>
        <v xml:space="preserve">Producto físico  </v>
      </c>
      <c r="BP66" t="s">
        <v>2842</v>
      </c>
      <c r="BQ66" t="s">
        <v>833</v>
      </c>
      <c r="BR66" t="s">
        <v>834</v>
      </c>
      <c r="BS66" t="s">
        <v>954</v>
      </c>
      <c r="BT66" t="s">
        <v>835</v>
      </c>
      <c r="BU66">
        <v>2</v>
      </c>
      <c r="BV66" t="s">
        <v>2843</v>
      </c>
      <c r="BW66" t="s">
        <v>879</v>
      </c>
      <c r="BX66" t="s">
        <v>879</v>
      </c>
      <c r="CE66" s="8">
        <v>8040700000</v>
      </c>
      <c r="CF66" s="8">
        <v>9680900000</v>
      </c>
      <c r="CG66" s="8">
        <v>10280300000</v>
      </c>
      <c r="CH66">
        <v>2173900000</v>
      </c>
      <c r="CI66" s="8">
        <v>1240300000</v>
      </c>
      <c r="CJ66" s="8">
        <v>1104900000</v>
      </c>
      <c r="CK66" s="8">
        <v>1120200000</v>
      </c>
      <c r="CN66" t="s">
        <v>2844</v>
      </c>
      <c r="CO66" t="s">
        <v>740</v>
      </c>
      <c r="CP66" t="s">
        <v>2845</v>
      </c>
      <c r="CQ66" t="s">
        <v>995</v>
      </c>
      <c r="CR66" t="s">
        <v>740</v>
      </c>
      <c r="CS66">
        <v>45</v>
      </c>
      <c r="CT66">
        <v>10</v>
      </c>
      <c r="CU66">
        <v>5</v>
      </c>
      <c r="CV66">
        <v>2</v>
      </c>
      <c r="CW66">
        <v>3</v>
      </c>
      <c r="CX66">
        <f t="shared" si="0"/>
        <v>65</v>
      </c>
      <c r="CY66" t="s">
        <v>2846</v>
      </c>
      <c r="CZ66" t="s">
        <v>752</v>
      </c>
      <c r="DA66" t="s">
        <v>768</v>
      </c>
      <c r="DB66" t="s">
        <v>768</v>
      </c>
      <c r="DC66" t="s">
        <v>768</v>
      </c>
      <c r="DD66" t="s">
        <v>768</v>
      </c>
      <c r="DE66" t="s">
        <v>768</v>
      </c>
      <c r="DF66" t="s">
        <v>768</v>
      </c>
      <c r="DG66" t="s">
        <v>768</v>
      </c>
      <c r="DH66" t="s">
        <v>768</v>
      </c>
      <c r="DI66" s="8">
        <v>11308000000</v>
      </c>
      <c r="DJ66" s="8">
        <v>12438000000</v>
      </c>
      <c r="DK66" s="8">
        <v>1233000000</v>
      </c>
      <c r="DL66" s="8">
        <v>1368180000</v>
      </c>
      <c r="DO66" t="s">
        <v>769</v>
      </c>
      <c r="DP66" t="s">
        <v>770</v>
      </c>
      <c r="DW66" t="s">
        <v>26</v>
      </c>
      <c r="DY66" t="s">
        <v>771</v>
      </c>
      <c r="DZ66" t="s">
        <v>772</v>
      </c>
      <c r="EG66" t="s">
        <v>2847</v>
      </c>
      <c r="EH66">
        <v>12</v>
      </c>
      <c r="EI66" t="s">
        <v>2848</v>
      </c>
      <c r="EJ66" t="s">
        <v>1798</v>
      </c>
      <c r="EK66" t="s">
        <v>2849</v>
      </c>
      <c r="EL66" t="s">
        <v>2829</v>
      </c>
      <c r="EM66" t="s">
        <v>2850</v>
      </c>
      <c r="EN66" t="s">
        <v>778</v>
      </c>
      <c r="EO66" t="s">
        <v>849</v>
      </c>
      <c r="EW66" t="s">
        <v>780</v>
      </c>
      <c r="EX66">
        <v>14</v>
      </c>
      <c r="EY66" t="s">
        <v>781</v>
      </c>
      <c r="FC66" t="s">
        <v>798</v>
      </c>
      <c r="FH66" t="s">
        <v>799</v>
      </c>
      <c r="FI66">
        <v>10</v>
      </c>
      <c r="FJ66" t="s">
        <v>785</v>
      </c>
      <c r="FK66" t="s">
        <v>787</v>
      </c>
      <c r="FL66" t="s">
        <v>785</v>
      </c>
      <c r="FM66" t="s">
        <v>785</v>
      </c>
      <c r="FN66" t="s">
        <v>785</v>
      </c>
      <c r="FO66" t="s">
        <v>784</v>
      </c>
      <c r="FP66" t="s">
        <v>785</v>
      </c>
      <c r="FQ66" t="s">
        <v>786</v>
      </c>
      <c r="FR66" t="s">
        <v>785</v>
      </c>
      <c r="FS66" t="s">
        <v>785</v>
      </c>
      <c r="FT66" t="s">
        <v>785</v>
      </c>
      <c r="FU66" t="s">
        <v>785</v>
      </c>
      <c r="FV66" t="s">
        <v>786</v>
      </c>
      <c r="FW66" t="s">
        <v>786</v>
      </c>
      <c r="FX66" t="s">
        <v>784</v>
      </c>
      <c r="FY66" t="s">
        <v>785</v>
      </c>
      <c r="FZ66" t="s">
        <v>787</v>
      </c>
      <c r="GA66" t="s">
        <v>787</v>
      </c>
      <c r="GB66" t="s">
        <v>785</v>
      </c>
      <c r="GC66" t="s">
        <v>785</v>
      </c>
      <c r="GD66" t="s">
        <v>786</v>
      </c>
      <c r="GE66" t="s">
        <v>785</v>
      </c>
      <c r="GF66" t="s">
        <v>787</v>
      </c>
      <c r="GG66" t="s">
        <v>784</v>
      </c>
      <c r="GH66" t="s">
        <v>784</v>
      </c>
      <c r="GI66" t="s">
        <v>785</v>
      </c>
      <c r="GJ66" t="s">
        <v>1082</v>
      </c>
      <c r="GK66" t="s">
        <v>1083</v>
      </c>
      <c r="GL66" t="s">
        <v>790</v>
      </c>
      <c r="GM66" t="s">
        <v>791</v>
      </c>
      <c r="GN66" t="s">
        <v>2851</v>
      </c>
      <c r="GO66" t="s">
        <v>2852</v>
      </c>
      <c r="GP66" t="s">
        <v>2853</v>
      </c>
      <c r="GQ66" t="s">
        <v>2854</v>
      </c>
      <c r="GR66" t="s">
        <v>804</v>
      </c>
      <c r="GS66" t="s">
        <v>849</v>
      </c>
      <c r="HA66" t="s">
        <v>796</v>
      </c>
      <c r="HB66">
        <v>10</v>
      </c>
      <c r="HF66" t="s">
        <v>901</v>
      </c>
      <c r="HG66" t="s">
        <v>798</v>
      </c>
      <c r="HL66" t="s">
        <v>752</v>
      </c>
      <c r="HN66" t="s">
        <v>1088</v>
      </c>
      <c r="HO66" t="s">
        <v>2855</v>
      </c>
      <c r="HP66" t="s">
        <v>2856</v>
      </c>
      <c r="HQ66" t="s">
        <v>2857</v>
      </c>
      <c r="HR66" t="s">
        <v>778</v>
      </c>
      <c r="HS66" t="s">
        <v>849</v>
      </c>
      <c r="IA66" t="s">
        <v>796</v>
      </c>
      <c r="IB66">
        <v>7</v>
      </c>
      <c r="IF66" t="s">
        <v>901</v>
      </c>
      <c r="IG66" t="s">
        <v>798</v>
      </c>
      <c r="IL66" t="s">
        <v>752</v>
      </c>
      <c r="IR66">
        <f t="shared" si="2"/>
        <v>19</v>
      </c>
      <c r="IS66" t="s">
        <v>911</v>
      </c>
      <c r="IT66" s="9">
        <f t="shared" si="3"/>
        <v>56</v>
      </c>
      <c r="IU66" s="9">
        <v>1961</v>
      </c>
      <c r="IV66" t="s">
        <v>2858</v>
      </c>
      <c r="IW66" t="s">
        <v>859</v>
      </c>
    </row>
    <row r="67" spans="1:261">
      <c r="A67">
        <v>180</v>
      </c>
      <c r="B67" t="s">
        <v>2859</v>
      </c>
      <c r="C67" t="s">
        <v>2860</v>
      </c>
      <c r="D67" t="s">
        <v>737</v>
      </c>
      <c r="E67" t="s">
        <v>738</v>
      </c>
      <c r="I67" t="s">
        <v>739</v>
      </c>
      <c r="J67" t="s">
        <v>740</v>
      </c>
      <c r="K67" t="s">
        <v>151</v>
      </c>
      <c r="L67">
        <v>900420501</v>
      </c>
      <c r="M67">
        <v>2011</v>
      </c>
      <c r="N67" t="s">
        <v>2861</v>
      </c>
      <c r="O67">
        <v>3087748</v>
      </c>
      <c r="P67" t="s">
        <v>2862</v>
      </c>
      <c r="Q67" t="s">
        <v>744</v>
      </c>
      <c r="T67" t="s">
        <v>2863</v>
      </c>
      <c r="U67" t="s">
        <v>2864</v>
      </c>
      <c r="V67" t="s">
        <v>2865</v>
      </c>
      <c r="W67" t="s">
        <v>1144</v>
      </c>
      <c r="AM67" t="s">
        <v>751</v>
      </c>
      <c r="AN67" t="s">
        <v>740</v>
      </c>
      <c r="AO67" t="s">
        <v>753</v>
      </c>
      <c r="BA67" t="s">
        <v>754</v>
      </c>
      <c r="BD67" t="s">
        <v>2866</v>
      </c>
      <c r="BE67" t="s">
        <v>2867</v>
      </c>
      <c r="BF67" t="s">
        <v>2868</v>
      </c>
      <c r="BG67" t="s">
        <v>2869</v>
      </c>
      <c r="BH67" t="s">
        <v>2870</v>
      </c>
      <c r="BI67" t="s">
        <v>2871</v>
      </c>
      <c r="BJ67" t="s">
        <v>752</v>
      </c>
      <c r="BM67" t="s">
        <v>1152</v>
      </c>
      <c r="BO67" t="str">
        <f t="shared" si="1"/>
        <v xml:space="preserve"> Producto no físico (Desarrollo de Software, contenido multimedia, etc.) </v>
      </c>
      <c r="BP67" t="s">
        <v>2872</v>
      </c>
      <c r="BY67" t="s">
        <v>763</v>
      </c>
      <c r="BZ67" t="s">
        <v>764</v>
      </c>
      <c r="CC67">
        <v>3</v>
      </c>
      <c r="CD67">
        <v>85</v>
      </c>
      <c r="CE67" s="8">
        <v>2337000000</v>
      </c>
      <c r="CF67" s="8">
        <v>2204000000</v>
      </c>
      <c r="CG67" s="8">
        <v>2077000000</v>
      </c>
      <c r="CH67">
        <v>546000000</v>
      </c>
      <c r="CI67" s="8">
        <v>219644000</v>
      </c>
      <c r="CJ67" s="8">
        <v>250272000</v>
      </c>
      <c r="CK67" s="8">
        <v>191593000</v>
      </c>
      <c r="CN67" t="s">
        <v>2873</v>
      </c>
      <c r="CO67" t="s">
        <v>740</v>
      </c>
      <c r="CP67" t="s">
        <v>2874</v>
      </c>
      <c r="CQ67" t="s">
        <v>995</v>
      </c>
      <c r="CR67" t="s">
        <v>740</v>
      </c>
      <c r="CS67">
        <v>34</v>
      </c>
      <c r="CT67">
        <v>0</v>
      </c>
      <c r="CU67">
        <v>0</v>
      </c>
      <c r="CV67">
        <v>2</v>
      </c>
      <c r="CW67">
        <v>0</v>
      </c>
      <c r="CX67">
        <f t="shared" ref="CX67:CX119" si="7">SUM(CS67:CW67)</f>
        <v>36</v>
      </c>
      <c r="CY67" t="s">
        <v>1345</v>
      </c>
      <c r="CZ67" t="s">
        <v>752</v>
      </c>
      <c r="DA67" t="s">
        <v>768</v>
      </c>
      <c r="DB67" t="s">
        <v>768</v>
      </c>
      <c r="DC67" t="s">
        <v>768</v>
      </c>
      <c r="DD67" t="s">
        <v>768</v>
      </c>
      <c r="DE67" t="s">
        <v>768</v>
      </c>
      <c r="DF67" t="s">
        <v>768</v>
      </c>
      <c r="DG67" t="s">
        <v>768</v>
      </c>
      <c r="DH67" t="s">
        <v>768</v>
      </c>
      <c r="DI67" s="8">
        <v>3000000000</v>
      </c>
      <c r="DJ67" s="8">
        <v>5000000000</v>
      </c>
      <c r="DK67" s="8">
        <v>300000000</v>
      </c>
      <c r="DL67" s="8">
        <v>500000000</v>
      </c>
      <c r="DO67" t="s">
        <v>769</v>
      </c>
      <c r="DP67" t="s">
        <v>770</v>
      </c>
      <c r="DU67" t="s">
        <v>19</v>
      </c>
      <c r="DY67" t="s">
        <v>771</v>
      </c>
      <c r="DZ67" t="s">
        <v>772</v>
      </c>
      <c r="EG67" t="s">
        <v>2875</v>
      </c>
      <c r="EH67">
        <v>5</v>
      </c>
      <c r="EI67" t="s">
        <v>2876</v>
      </c>
      <c r="EJ67" t="s">
        <v>2877</v>
      </c>
      <c r="EK67" t="s">
        <v>2878</v>
      </c>
      <c r="EL67" t="s">
        <v>2861</v>
      </c>
      <c r="EM67" t="s">
        <v>2879</v>
      </c>
      <c r="EN67" t="s">
        <v>778</v>
      </c>
      <c r="EO67" t="s">
        <v>1092</v>
      </c>
      <c r="EW67" t="s">
        <v>780</v>
      </c>
      <c r="EX67">
        <v>12</v>
      </c>
      <c r="EY67" t="s">
        <v>781</v>
      </c>
      <c r="FC67" t="s">
        <v>798</v>
      </c>
      <c r="FH67" s="9" t="s">
        <v>783</v>
      </c>
      <c r="FI67">
        <v>1</v>
      </c>
      <c r="FJ67" t="s">
        <v>785</v>
      </c>
      <c r="FK67" t="s">
        <v>786</v>
      </c>
      <c r="FL67" t="s">
        <v>785</v>
      </c>
      <c r="FM67" t="s">
        <v>787</v>
      </c>
      <c r="FN67" t="s">
        <v>785</v>
      </c>
      <c r="FO67" t="s">
        <v>786</v>
      </c>
      <c r="FP67" t="s">
        <v>784</v>
      </c>
      <c r="FQ67" t="s">
        <v>787</v>
      </c>
      <c r="FR67" t="s">
        <v>785</v>
      </c>
      <c r="FS67" t="s">
        <v>788</v>
      </c>
      <c r="FT67" t="s">
        <v>785</v>
      </c>
      <c r="FU67" t="s">
        <v>787</v>
      </c>
      <c r="FV67" t="s">
        <v>786</v>
      </c>
      <c r="FW67" t="s">
        <v>786</v>
      </c>
      <c r="FX67" t="s">
        <v>784</v>
      </c>
      <c r="FY67" t="s">
        <v>784</v>
      </c>
      <c r="FZ67" t="s">
        <v>788</v>
      </c>
      <c r="GA67" t="s">
        <v>788</v>
      </c>
      <c r="GB67" t="s">
        <v>785</v>
      </c>
      <c r="GC67" t="s">
        <v>784</v>
      </c>
      <c r="GD67" t="s">
        <v>788</v>
      </c>
      <c r="GE67" t="s">
        <v>785</v>
      </c>
      <c r="GF67" t="s">
        <v>786</v>
      </c>
      <c r="GG67" t="s">
        <v>786</v>
      </c>
      <c r="GH67" t="s">
        <v>786</v>
      </c>
      <c r="GI67" t="s">
        <v>786</v>
      </c>
      <c r="GJ67" t="s">
        <v>789</v>
      </c>
      <c r="GK67" t="s">
        <v>1083</v>
      </c>
      <c r="GL67" t="s">
        <v>790</v>
      </c>
      <c r="GM67" t="s">
        <v>791</v>
      </c>
      <c r="GN67" t="s">
        <v>2880</v>
      </c>
      <c r="GO67" t="s">
        <v>2881</v>
      </c>
      <c r="GP67" t="s">
        <v>2882</v>
      </c>
      <c r="GQ67" t="s">
        <v>2883</v>
      </c>
      <c r="GR67" t="s">
        <v>804</v>
      </c>
      <c r="GS67" t="s">
        <v>1092</v>
      </c>
      <c r="HA67" t="s">
        <v>857</v>
      </c>
      <c r="HB67">
        <v>5</v>
      </c>
      <c r="HD67" t="s">
        <v>797</v>
      </c>
      <c r="HE67" t="s">
        <v>858</v>
      </c>
      <c r="HL67" t="s">
        <v>752</v>
      </c>
      <c r="HN67" t="s">
        <v>2117</v>
      </c>
      <c r="HO67" t="s">
        <v>2884</v>
      </c>
      <c r="HP67" t="s">
        <v>2885</v>
      </c>
      <c r="HQ67" t="s">
        <v>2886</v>
      </c>
      <c r="HR67" t="s">
        <v>778</v>
      </c>
      <c r="HS67" t="s">
        <v>849</v>
      </c>
      <c r="IA67" t="s">
        <v>806</v>
      </c>
      <c r="IB67">
        <v>1</v>
      </c>
      <c r="IH67" t="s">
        <v>853</v>
      </c>
      <c r="II67" t="s">
        <v>782</v>
      </c>
      <c r="IL67" t="s">
        <v>752</v>
      </c>
      <c r="IR67">
        <f t="shared" si="2"/>
        <v>6</v>
      </c>
      <c r="IS67" s="9" t="s">
        <v>811</v>
      </c>
      <c r="IT67" s="9">
        <f t="shared" si="3"/>
        <v>43</v>
      </c>
      <c r="IU67" s="9">
        <v>1974</v>
      </c>
      <c r="IV67" t="s">
        <v>2887</v>
      </c>
      <c r="IW67" t="s">
        <v>1136</v>
      </c>
    </row>
    <row r="68" spans="1:261">
      <c r="A68">
        <v>181</v>
      </c>
      <c r="B68" t="s">
        <v>2888</v>
      </c>
      <c r="C68" t="s">
        <v>2889</v>
      </c>
      <c r="D68" t="s">
        <v>737</v>
      </c>
      <c r="E68" t="s">
        <v>738</v>
      </c>
      <c r="F68" t="s">
        <v>744</v>
      </c>
      <c r="G68">
        <v>29</v>
      </c>
      <c r="I68" t="s">
        <v>739</v>
      </c>
      <c r="J68" t="s">
        <v>740</v>
      </c>
      <c r="K68" t="s">
        <v>2890</v>
      </c>
      <c r="L68">
        <v>900558231</v>
      </c>
      <c r="M68">
        <v>2012</v>
      </c>
      <c r="N68" t="s">
        <v>2891</v>
      </c>
      <c r="O68">
        <v>8852528</v>
      </c>
      <c r="P68" t="s">
        <v>2892</v>
      </c>
      <c r="Q68" t="s">
        <v>744</v>
      </c>
      <c r="S68" t="s">
        <v>2893</v>
      </c>
      <c r="T68" t="s">
        <v>2894</v>
      </c>
      <c r="U68" t="s">
        <v>2895</v>
      </c>
      <c r="V68" t="s">
        <v>2896</v>
      </c>
      <c r="W68" t="s">
        <v>749</v>
      </c>
      <c r="X68" t="s">
        <v>983</v>
      </c>
      <c r="Y68" t="s">
        <v>2897</v>
      </c>
      <c r="AL68" t="str">
        <f t="shared" ref="AL68:AL69" si="8">CONCATENATE(X68," ",Y68)</f>
        <v>Otra actividad - ¿Cuál? IMPORTACIÓN, COMERCIALIZACIÓN, Y DISTRIBUCIÓN DE EQUIPOS QUE PERMITAN EL USO RACIONAL DE LA ENERGÍA; ASÍ MISMO, DESARROLLO DE PROYECTOS DE INGENIERÍA, CONSULTORÍA, CAPACITACIÓN Y ASESORÍA EN TEMAS DE ENERGÍAS RENOVABLES Y EFICIENCIA ENERGÉTICA.</v>
      </c>
      <c r="AM68" t="s">
        <v>751</v>
      </c>
      <c r="AN68" t="s">
        <v>740</v>
      </c>
      <c r="AO68" t="s">
        <v>753</v>
      </c>
      <c r="BA68" t="s">
        <v>754</v>
      </c>
      <c r="BD68" t="s">
        <v>2898</v>
      </c>
      <c r="BE68" t="s">
        <v>2899</v>
      </c>
      <c r="BF68" t="s">
        <v>2900</v>
      </c>
      <c r="BG68" t="s">
        <v>2901</v>
      </c>
      <c r="BH68" t="s">
        <v>2902</v>
      </c>
      <c r="BI68" t="s">
        <v>2903</v>
      </c>
      <c r="BJ68" t="s">
        <v>752</v>
      </c>
      <c r="BN68" t="s">
        <v>761</v>
      </c>
      <c r="BO68" t="str">
        <f t="shared" ref="BO68:BO119" si="9">CONCATENATE(BL68," ",BM68," ",BN68)</f>
        <v xml:space="preserve">  Servicio</v>
      </c>
      <c r="BP68" t="s">
        <v>2904</v>
      </c>
      <c r="BZ68" t="s">
        <v>764</v>
      </c>
      <c r="CA68" t="s">
        <v>806</v>
      </c>
      <c r="CB68" t="s">
        <v>2905</v>
      </c>
      <c r="CD68">
        <v>98</v>
      </c>
      <c r="CE68" s="8">
        <v>144274000</v>
      </c>
      <c r="CF68" s="8">
        <v>419271000</v>
      </c>
      <c r="CG68" s="8">
        <v>383053000</v>
      </c>
      <c r="CH68">
        <v>358000000</v>
      </c>
      <c r="CI68" s="8">
        <v>-30826951</v>
      </c>
      <c r="CJ68" s="8">
        <v>14602933</v>
      </c>
      <c r="CK68" s="8">
        <v>28013082</v>
      </c>
      <c r="CN68" t="s">
        <v>2906</v>
      </c>
      <c r="CO68" t="s">
        <v>752</v>
      </c>
      <c r="CQ68" t="s">
        <v>1547</v>
      </c>
      <c r="CR68" t="s">
        <v>740</v>
      </c>
      <c r="CS68">
        <v>6</v>
      </c>
      <c r="CT68">
        <v>0</v>
      </c>
      <c r="CU68">
        <v>0</v>
      </c>
      <c r="CV68">
        <v>0</v>
      </c>
      <c r="CW68">
        <v>0</v>
      </c>
      <c r="CX68">
        <f t="shared" si="7"/>
        <v>6</v>
      </c>
      <c r="CY68" t="s">
        <v>2907</v>
      </c>
      <c r="CZ68" t="s">
        <v>752</v>
      </c>
      <c r="DA68" t="s">
        <v>768</v>
      </c>
      <c r="DB68" t="s">
        <v>768</v>
      </c>
      <c r="DC68" t="s">
        <v>768</v>
      </c>
      <c r="DD68" t="s">
        <v>768</v>
      </c>
      <c r="DE68" t="s">
        <v>768</v>
      </c>
      <c r="DF68" t="s">
        <v>768</v>
      </c>
      <c r="DG68" t="s">
        <v>768</v>
      </c>
      <c r="DH68" t="s">
        <v>768</v>
      </c>
      <c r="DI68" s="8">
        <v>1010000000</v>
      </c>
      <c r="DJ68" s="8">
        <v>1500000000</v>
      </c>
      <c r="DK68" s="8">
        <v>63000000</v>
      </c>
      <c r="DL68" s="8">
        <v>95000000</v>
      </c>
      <c r="DO68" t="s">
        <v>769</v>
      </c>
      <c r="DP68" t="s">
        <v>770</v>
      </c>
      <c r="DW68" t="s">
        <v>26</v>
      </c>
      <c r="DZ68" t="s">
        <v>772</v>
      </c>
      <c r="EA68" t="s">
        <v>843</v>
      </c>
      <c r="EG68" t="s">
        <v>2908</v>
      </c>
      <c r="EH68">
        <v>3</v>
      </c>
      <c r="EI68" t="s">
        <v>2909</v>
      </c>
      <c r="EJ68" t="s">
        <v>2910</v>
      </c>
      <c r="EK68" t="s">
        <v>2911</v>
      </c>
      <c r="EL68" t="s">
        <v>2912</v>
      </c>
      <c r="EM68" t="s">
        <v>2913</v>
      </c>
      <c r="EN68" t="s">
        <v>778</v>
      </c>
      <c r="EO68" t="s">
        <v>1092</v>
      </c>
      <c r="EW68" t="s">
        <v>780</v>
      </c>
      <c r="EX68">
        <v>0</v>
      </c>
      <c r="EZ68" t="s">
        <v>797</v>
      </c>
      <c r="FC68" t="s">
        <v>798</v>
      </c>
      <c r="FH68" t="s">
        <v>752</v>
      </c>
      <c r="FJ68" t="s">
        <v>785</v>
      </c>
      <c r="FK68" t="s">
        <v>787</v>
      </c>
      <c r="FL68" t="s">
        <v>785</v>
      </c>
      <c r="FM68" t="s">
        <v>784</v>
      </c>
      <c r="FN68" t="s">
        <v>787</v>
      </c>
      <c r="FO68" t="s">
        <v>784</v>
      </c>
      <c r="FP68" t="s">
        <v>786</v>
      </c>
      <c r="FQ68" t="s">
        <v>788</v>
      </c>
      <c r="FR68" t="s">
        <v>784</v>
      </c>
      <c r="FS68" t="s">
        <v>786</v>
      </c>
      <c r="FT68" t="s">
        <v>784</v>
      </c>
      <c r="FU68" t="s">
        <v>784</v>
      </c>
      <c r="FV68" t="s">
        <v>787</v>
      </c>
      <c r="FW68" t="s">
        <v>787</v>
      </c>
      <c r="FX68" t="s">
        <v>787</v>
      </c>
      <c r="FY68" t="s">
        <v>787</v>
      </c>
      <c r="FZ68" t="s">
        <v>786</v>
      </c>
      <c r="GA68" t="s">
        <v>786</v>
      </c>
      <c r="GB68" t="s">
        <v>784</v>
      </c>
      <c r="GC68" t="s">
        <v>784</v>
      </c>
      <c r="GD68" t="s">
        <v>787</v>
      </c>
      <c r="GE68" t="s">
        <v>784</v>
      </c>
      <c r="GF68" t="s">
        <v>786</v>
      </c>
      <c r="GG68" t="s">
        <v>788</v>
      </c>
      <c r="GH68" t="s">
        <v>788</v>
      </c>
      <c r="GI68" t="s">
        <v>786</v>
      </c>
      <c r="GJ68" t="s">
        <v>789</v>
      </c>
      <c r="GK68" t="s">
        <v>789</v>
      </c>
      <c r="GL68" t="s">
        <v>789</v>
      </c>
      <c r="GM68" t="s">
        <v>791</v>
      </c>
      <c r="GN68" t="s">
        <v>2788</v>
      </c>
      <c r="GO68" t="s">
        <v>2914</v>
      </c>
      <c r="GP68" t="s">
        <v>2915</v>
      </c>
      <c r="GQ68" t="s">
        <v>2916</v>
      </c>
      <c r="GR68" t="s">
        <v>778</v>
      </c>
      <c r="GS68" t="s">
        <v>1092</v>
      </c>
      <c r="HA68" t="s">
        <v>796</v>
      </c>
      <c r="HB68">
        <v>2</v>
      </c>
      <c r="HF68" t="s">
        <v>901</v>
      </c>
      <c r="HG68" t="s">
        <v>798</v>
      </c>
      <c r="HL68" t="s">
        <v>752</v>
      </c>
      <c r="HN68" t="s">
        <v>1009</v>
      </c>
      <c r="HO68" t="s">
        <v>2917</v>
      </c>
      <c r="HP68" t="s">
        <v>2918</v>
      </c>
      <c r="HQ68" t="s">
        <v>2919</v>
      </c>
      <c r="HR68" t="s">
        <v>778</v>
      </c>
      <c r="HS68" t="s">
        <v>849</v>
      </c>
      <c r="IA68" t="s">
        <v>967</v>
      </c>
      <c r="IB68">
        <v>2</v>
      </c>
      <c r="IG68" t="s">
        <v>798</v>
      </c>
      <c r="IH68" t="s">
        <v>853</v>
      </c>
      <c r="IL68" t="s">
        <v>752</v>
      </c>
      <c r="IR68">
        <f t="shared" ref="IR68:IR119" si="10">2017-M68</f>
        <v>5</v>
      </c>
      <c r="IS68" s="9" t="s">
        <v>811</v>
      </c>
      <c r="IT68" s="9">
        <f t="shared" ref="IT68:IT119" si="11">2017-IU68</f>
        <v>33</v>
      </c>
      <c r="IU68" s="9">
        <v>1984</v>
      </c>
      <c r="IV68" t="s">
        <v>2891</v>
      </c>
      <c r="IW68" t="s">
        <v>1136</v>
      </c>
    </row>
    <row r="69" spans="1:261">
      <c r="A69">
        <v>186</v>
      </c>
      <c r="B69" t="s">
        <v>2920</v>
      </c>
      <c r="C69" t="s">
        <v>2921</v>
      </c>
      <c r="D69" t="s">
        <v>737</v>
      </c>
      <c r="E69" t="s">
        <v>738</v>
      </c>
      <c r="F69" t="s">
        <v>1096</v>
      </c>
      <c r="G69">
        <v>2</v>
      </c>
      <c r="I69" t="s">
        <v>739</v>
      </c>
      <c r="J69" t="s">
        <v>740</v>
      </c>
      <c r="K69" t="s">
        <v>2922</v>
      </c>
      <c r="L69">
        <v>900707769</v>
      </c>
      <c r="M69">
        <v>2014</v>
      </c>
      <c r="N69" t="s">
        <v>2923</v>
      </c>
      <c r="O69">
        <v>3183661057</v>
      </c>
      <c r="P69" t="s">
        <v>2924</v>
      </c>
      <c r="Q69" t="s">
        <v>744</v>
      </c>
      <c r="S69" t="s">
        <v>2925</v>
      </c>
      <c r="T69" t="s">
        <v>2926</v>
      </c>
      <c r="U69" t="s">
        <v>2927</v>
      </c>
      <c r="V69" t="s">
        <v>2928</v>
      </c>
      <c r="W69" t="s">
        <v>749</v>
      </c>
      <c r="X69" t="s">
        <v>983</v>
      </c>
      <c r="Y69" t="s">
        <v>2929</v>
      </c>
      <c r="AL69" t="str">
        <f t="shared" si="8"/>
        <v>Otra actividad - ¿Cuál? Athletic Apparel - Full Package</v>
      </c>
      <c r="AM69" t="s">
        <v>824</v>
      </c>
      <c r="AN69" t="s">
        <v>740</v>
      </c>
      <c r="AO69" t="s">
        <v>753</v>
      </c>
      <c r="AR69" t="s">
        <v>911</v>
      </c>
      <c r="BB69" t="s">
        <v>22</v>
      </c>
      <c r="BC69" t="s">
        <v>1145</v>
      </c>
      <c r="BD69" t="s">
        <v>2930</v>
      </c>
      <c r="BE69" t="s">
        <v>2931</v>
      </c>
      <c r="BF69" t="s">
        <v>2932</v>
      </c>
      <c r="BG69" t="s">
        <v>2933</v>
      </c>
      <c r="BH69" t="s">
        <v>2934</v>
      </c>
      <c r="BI69" t="s">
        <v>2935</v>
      </c>
      <c r="BJ69" t="s">
        <v>752</v>
      </c>
      <c r="BL69" t="s">
        <v>831</v>
      </c>
      <c r="BN69" t="s">
        <v>761</v>
      </c>
      <c r="BO69" t="str">
        <f t="shared" si="9"/>
        <v>Producto físico  Servicio</v>
      </c>
      <c r="BP69" t="s">
        <v>2936</v>
      </c>
      <c r="BR69" t="s">
        <v>834</v>
      </c>
      <c r="BU69">
        <v>90</v>
      </c>
      <c r="BZ69" t="s">
        <v>764</v>
      </c>
      <c r="CD69">
        <v>90</v>
      </c>
      <c r="CE69" s="8">
        <v>7512000</v>
      </c>
      <c r="CF69" s="8">
        <v>192805925</v>
      </c>
      <c r="CG69" s="8">
        <v>252505251</v>
      </c>
      <c r="CH69">
        <v>82021866</v>
      </c>
      <c r="CI69" s="8">
        <v>-3856722</v>
      </c>
      <c r="CJ69" s="8">
        <v>46390084</v>
      </c>
      <c r="CK69" s="8">
        <v>34616388</v>
      </c>
      <c r="CN69" t="s">
        <v>2937</v>
      </c>
      <c r="CO69" t="s">
        <v>740</v>
      </c>
      <c r="CP69" t="s">
        <v>2938</v>
      </c>
      <c r="CQ69" t="s">
        <v>839</v>
      </c>
      <c r="CR69" t="s">
        <v>752</v>
      </c>
      <c r="CS69">
        <v>12</v>
      </c>
      <c r="CT69">
        <v>0</v>
      </c>
      <c r="CU69">
        <v>1</v>
      </c>
      <c r="CV69">
        <v>0</v>
      </c>
      <c r="CW69">
        <v>0</v>
      </c>
      <c r="CX69">
        <f t="shared" si="7"/>
        <v>13</v>
      </c>
      <c r="CY69" t="s">
        <v>2939</v>
      </c>
      <c r="CZ69" t="s">
        <v>752</v>
      </c>
      <c r="DA69" t="s">
        <v>768</v>
      </c>
      <c r="DB69" t="s">
        <v>768</v>
      </c>
      <c r="DC69" t="s">
        <v>768</v>
      </c>
      <c r="DD69" t="s">
        <v>768</v>
      </c>
      <c r="DE69" t="s">
        <v>768</v>
      </c>
      <c r="DF69" t="s">
        <v>768</v>
      </c>
      <c r="DG69" t="s">
        <v>768</v>
      </c>
      <c r="DH69" t="s">
        <v>768</v>
      </c>
      <c r="DI69" s="8">
        <v>318307345</v>
      </c>
      <c r="DJ69" s="8">
        <v>350138080</v>
      </c>
      <c r="DK69" s="8">
        <v>44505563</v>
      </c>
      <c r="DL69" s="8">
        <v>52956119</v>
      </c>
      <c r="DP69" t="s">
        <v>770</v>
      </c>
      <c r="DT69" t="s">
        <v>32</v>
      </c>
      <c r="DW69" t="s">
        <v>26</v>
      </c>
      <c r="DY69" t="s">
        <v>771</v>
      </c>
      <c r="EG69" t="s">
        <v>2940</v>
      </c>
      <c r="EH69">
        <v>3</v>
      </c>
      <c r="EI69" t="s">
        <v>2941</v>
      </c>
      <c r="EJ69" t="s">
        <v>2942</v>
      </c>
      <c r="EK69" t="s">
        <v>2943</v>
      </c>
      <c r="EL69" t="s">
        <v>2923</v>
      </c>
      <c r="EM69" t="s">
        <v>2944</v>
      </c>
      <c r="EN69" t="s">
        <v>804</v>
      </c>
      <c r="EO69" t="s">
        <v>1092</v>
      </c>
      <c r="EW69" t="s">
        <v>780</v>
      </c>
      <c r="EX69">
        <v>5</v>
      </c>
      <c r="EZ69" t="s">
        <v>797</v>
      </c>
      <c r="FC69" t="s">
        <v>798</v>
      </c>
      <c r="FH69" t="s">
        <v>752</v>
      </c>
      <c r="FJ69" t="s">
        <v>784</v>
      </c>
      <c r="FK69" t="s">
        <v>787</v>
      </c>
      <c r="FL69" t="s">
        <v>785</v>
      </c>
      <c r="FM69" t="s">
        <v>786</v>
      </c>
      <c r="FN69" t="s">
        <v>787</v>
      </c>
      <c r="FO69" t="s">
        <v>787</v>
      </c>
      <c r="FP69" t="s">
        <v>787</v>
      </c>
      <c r="FQ69" t="s">
        <v>786</v>
      </c>
      <c r="FR69" t="s">
        <v>785</v>
      </c>
      <c r="FS69" t="s">
        <v>787</v>
      </c>
      <c r="FT69" t="s">
        <v>784</v>
      </c>
      <c r="FU69" t="s">
        <v>785</v>
      </c>
      <c r="FV69" t="s">
        <v>788</v>
      </c>
      <c r="FW69" t="s">
        <v>786</v>
      </c>
      <c r="FX69" t="s">
        <v>787</v>
      </c>
      <c r="FY69" t="s">
        <v>785</v>
      </c>
      <c r="FZ69" t="s">
        <v>784</v>
      </c>
      <c r="GA69" t="s">
        <v>787</v>
      </c>
      <c r="GB69" t="s">
        <v>787</v>
      </c>
      <c r="GC69" t="s">
        <v>787</v>
      </c>
      <c r="GD69" t="s">
        <v>786</v>
      </c>
      <c r="GE69" t="s">
        <v>784</v>
      </c>
      <c r="GF69" t="s">
        <v>787</v>
      </c>
      <c r="GG69" t="s">
        <v>787</v>
      </c>
      <c r="GH69" t="s">
        <v>787</v>
      </c>
      <c r="GI69" t="s">
        <v>787</v>
      </c>
      <c r="GJ69" t="s">
        <v>789</v>
      </c>
      <c r="GK69" t="s">
        <v>1083</v>
      </c>
      <c r="GL69" t="s">
        <v>790</v>
      </c>
      <c r="GM69" t="s">
        <v>791</v>
      </c>
      <c r="GN69" t="s">
        <v>2945</v>
      </c>
      <c r="GO69" t="s">
        <v>2946</v>
      </c>
      <c r="GP69" t="s">
        <v>2947</v>
      </c>
      <c r="GQ69" t="s">
        <v>2948</v>
      </c>
      <c r="GR69" t="s">
        <v>804</v>
      </c>
      <c r="GS69" t="s">
        <v>779</v>
      </c>
      <c r="HA69" t="s">
        <v>967</v>
      </c>
      <c r="HB69">
        <v>15</v>
      </c>
      <c r="HH69" t="s">
        <v>853</v>
      </c>
      <c r="HJ69" t="s">
        <v>807</v>
      </c>
      <c r="HK69" t="s">
        <v>2949</v>
      </c>
      <c r="HL69" t="s">
        <v>752</v>
      </c>
      <c r="HN69" t="s">
        <v>2950</v>
      </c>
      <c r="HO69" t="s">
        <v>2951</v>
      </c>
      <c r="HP69" t="s">
        <v>2952</v>
      </c>
      <c r="HQ69" t="s">
        <v>2953</v>
      </c>
      <c r="HR69" t="s">
        <v>778</v>
      </c>
      <c r="HS69" t="s">
        <v>849</v>
      </c>
      <c r="IA69" t="s">
        <v>806</v>
      </c>
      <c r="IB69">
        <v>0</v>
      </c>
      <c r="IH69" t="s">
        <v>853</v>
      </c>
      <c r="IL69" t="s">
        <v>752</v>
      </c>
      <c r="IR69">
        <f t="shared" si="10"/>
        <v>3</v>
      </c>
      <c r="IS69" s="9" t="s">
        <v>2954</v>
      </c>
      <c r="IT69" s="9">
        <f t="shared" si="11"/>
        <v>37</v>
      </c>
      <c r="IU69" s="9">
        <v>1980</v>
      </c>
      <c r="IV69" t="s">
        <v>2923</v>
      </c>
      <c r="IW69" t="s">
        <v>1136</v>
      </c>
    </row>
    <row r="70" spans="1:261">
      <c r="A70">
        <v>187</v>
      </c>
      <c r="B70" t="s">
        <v>2955</v>
      </c>
      <c r="C70" t="s">
        <v>2956</v>
      </c>
      <c r="D70" t="s">
        <v>737</v>
      </c>
      <c r="E70" t="s">
        <v>738</v>
      </c>
      <c r="I70" t="s">
        <v>739</v>
      </c>
      <c r="J70" t="s">
        <v>740</v>
      </c>
      <c r="K70" t="s">
        <v>2957</v>
      </c>
      <c r="L70">
        <v>900510463</v>
      </c>
      <c r="M70">
        <v>2012</v>
      </c>
      <c r="N70" t="s">
        <v>2958</v>
      </c>
      <c r="O70">
        <v>3758336</v>
      </c>
      <c r="P70" t="s">
        <v>2959</v>
      </c>
      <c r="Q70" t="s">
        <v>744</v>
      </c>
      <c r="S70" t="s">
        <v>2960</v>
      </c>
      <c r="T70" t="s">
        <v>2961</v>
      </c>
      <c r="U70" t="s">
        <v>2962</v>
      </c>
      <c r="V70" t="s">
        <v>2963</v>
      </c>
      <c r="W70" t="s">
        <v>749</v>
      </c>
      <c r="X70" t="s">
        <v>2320</v>
      </c>
      <c r="AL70" t="s">
        <v>2320</v>
      </c>
      <c r="AM70" t="s">
        <v>751</v>
      </c>
      <c r="AN70" t="s">
        <v>740</v>
      </c>
      <c r="AO70" t="s">
        <v>1064</v>
      </c>
      <c r="BA70" t="s">
        <v>754</v>
      </c>
      <c r="BD70" t="s">
        <v>2964</v>
      </c>
      <c r="BE70" t="s">
        <v>2965</v>
      </c>
      <c r="BF70" t="s">
        <v>2966</v>
      </c>
      <c r="BG70" t="s">
        <v>2967</v>
      </c>
      <c r="BH70" t="s">
        <v>2968</v>
      </c>
      <c r="BI70" t="s">
        <v>2969</v>
      </c>
      <c r="BJ70" t="s">
        <v>752</v>
      </c>
      <c r="BN70" t="s">
        <v>761</v>
      </c>
      <c r="BO70" t="str">
        <f t="shared" si="9"/>
        <v xml:space="preserve">  Servicio</v>
      </c>
      <c r="BP70" t="s">
        <v>2970</v>
      </c>
      <c r="BY70" t="s">
        <v>763</v>
      </c>
      <c r="BZ70" t="s">
        <v>764</v>
      </c>
      <c r="CA70" t="s">
        <v>806</v>
      </c>
      <c r="CB70" t="s">
        <v>2971</v>
      </c>
      <c r="CC70">
        <v>1</v>
      </c>
      <c r="CD70">
        <v>100</v>
      </c>
      <c r="CE70" s="11">
        <v>830137000</v>
      </c>
      <c r="CF70" s="12">
        <v>1695709000</v>
      </c>
      <c r="CG70" s="12">
        <v>2721323000</v>
      </c>
      <c r="CH70">
        <v>458424031</v>
      </c>
      <c r="CI70" s="10">
        <v>103385</v>
      </c>
      <c r="CJ70" s="10">
        <v>169785</v>
      </c>
      <c r="CK70" s="8">
        <v>307675250</v>
      </c>
      <c r="CN70" t="s">
        <v>2972</v>
      </c>
      <c r="CO70" t="s">
        <v>752</v>
      </c>
      <c r="CQ70" t="s">
        <v>995</v>
      </c>
      <c r="CR70" t="s">
        <v>740</v>
      </c>
      <c r="CS70">
        <v>57</v>
      </c>
      <c r="CT70">
        <v>0</v>
      </c>
      <c r="CU70">
        <v>4</v>
      </c>
      <c r="CV70">
        <v>0</v>
      </c>
      <c r="CW70">
        <v>0</v>
      </c>
      <c r="CX70">
        <f t="shared" si="7"/>
        <v>61</v>
      </c>
      <c r="CY70" t="s">
        <v>1926</v>
      </c>
      <c r="CZ70" t="s">
        <v>740</v>
      </c>
      <c r="DA70" t="s">
        <v>768</v>
      </c>
      <c r="DB70" t="s">
        <v>885</v>
      </c>
      <c r="DC70" t="s">
        <v>768</v>
      </c>
      <c r="DD70" t="s">
        <v>768</v>
      </c>
      <c r="DE70" t="s">
        <v>768</v>
      </c>
      <c r="DF70" t="s">
        <v>997</v>
      </c>
      <c r="DG70" t="s">
        <v>768</v>
      </c>
      <c r="DH70" t="s">
        <v>768</v>
      </c>
      <c r="DI70" s="8">
        <v>3105000</v>
      </c>
      <c r="DJ70" s="8">
        <v>4500000000</v>
      </c>
      <c r="DK70" s="8">
        <v>260000000</v>
      </c>
      <c r="DL70" s="8">
        <v>450000000</v>
      </c>
      <c r="DO70" t="s">
        <v>769</v>
      </c>
      <c r="DT70" t="s">
        <v>32</v>
      </c>
      <c r="DW70" t="s">
        <v>26</v>
      </c>
      <c r="EG70" t="s">
        <v>2973</v>
      </c>
      <c r="EH70">
        <v>2</v>
      </c>
      <c r="EI70" t="s">
        <v>2974</v>
      </c>
      <c r="EJ70" t="s">
        <v>2975</v>
      </c>
      <c r="EK70" t="s">
        <v>2976</v>
      </c>
      <c r="EL70" t="s">
        <v>2958</v>
      </c>
      <c r="EM70" t="s">
        <v>2977</v>
      </c>
      <c r="EN70" t="s">
        <v>804</v>
      </c>
      <c r="EO70" t="s">
        <v>1092</v>
      </c>
      <c r="EW70" t="s">
        <v>780</v>
      </c>
      <c r="EX70">
        <v>20</v>
      </c>
      <c r="FB70" t="s">
        <v>901</v>
      </c>
      <c r="FD70" t="s">
        <v>853</v>
      </c>
      <c r="FH70" s="9" t="s">
        <v>783</v>
      </c>
      <c r="FI70">
        <v>1</v>
      </c>
      <c r="FJ70" t="s">
        <v>785</v>
      </c>
      <c r="FK70" t="s">
        <v>785</v>
      </c>
      <c r="FL70" t="s">
        <v>785</v>
      </c>
      <c r="FM70" t="s">
        <v>787</v>
      </c>
      <c r="FN70" t="s">
        <v>785</v>
      </c>
      <c r="FO70" t="s">
        <v>786</v>
      </c>
      <c r="FP70" t="s">
        <v>787</v>
      </c>
      <c r="FQ70" t="s">
        <v>786</v>
      </c>
      <c r="FR70" t="s">
        <v>785</v>
      </c>
      <c r="FS70" t="s">
        <v>786</v>
      </c>
      <c r="FT70" t="s">
        <v>784</v>
      </c>
      <c r="FU70" t="s">
        <v>784</v>
      </c>
      <c r="FV70" t="s">
        <v>786</v>
      </c>
      <c r="FW70" t="s">
        <v>785</v>
      </c>
      <c r="FX70" t="s">
        <v>787</v>
      </c>
      <c r="FY70" t="s">
        <v>787</v>
      </c>
      <c r="FZ70" t="s">
        <v>788</v>
      </c>
      <c r="GA70" t="s">
        <v>788</v>
      </c>
      <c r="GB70" t="s">
        <v>785</v>
      </c>
      <c r="GC70" t="s">
        <v>784</v>
      </c>
      <c r="GD70" t="s">
        <v>786</v>
      </c>
      <c r="GE70" t="s">
        <v>785</v>
      </c>
      <c r="GF70" t="s">
        <v>786</v>
      </c>
      <c r="GG70" t="s">
        <v>786</v>
      </c>
      <c r="GH70" t="s">
        <v>788</v>
      </c>
      <c r="GI70" t="s">
        <v>784</v>
      </c>
      <c r="GJ70" t="s">
        <v>789</v>
      </c>
      <c r="GK70" t="s">
        <v>789</v>
      </c>
      <c r="GL70" t="s">
        <v>789</v>
      </c>
      <c r="GM70" t="s">
        <v>791</v>
      </c>
      <c r="GN70" t="s">
        <v>2978</v>
      </c>
      <c r="GO70" t="s">
        <v>2979</v>
      </c>
      <c r="GP70" t="s">
        <v>2980</v>
      </c>
      <c r="GQ70" t="s">
        <v>2981</v>
      </c>
      <c r="GR70" t="s">
        <v>804</v>
      </c>
      <c r="GS70" t="s">
        <v>1092</v>
      </c>
      <c r="HA70" t="s">
        <v>967</v>
      </c>
      <c r="HB70">
        <v>15</v>
      </c>
      <c r="HD70" t="s">
        <v>797</v>
      </c>
      <c r="HG70" t="s">
        <v>798</v>
      </c>
      <c r="HL70" t="s">
        <v>752</v>
      </c>
      <c r="IN70" t="s">
        <v>2982</v>
      </c>
      <c r="IR70">
        <f t="shared" si="10"/>
        <v>5</v>
      </c>
      <c r="IS70" s="9" t="s">
        <v>811</v>
      </c>
      <c r="IT70" s="9">
        <f t="shared" si="11"/>
        <v>44</v>
      </c>
      <c r="IU70" s="9">
        <v>1973</v>
      </c>
      <c r="IV70" t="s">
        <v>2958</v>
      </c>
      <c r="IW70" t="s">
        <v>812</v>
      </c>
      <c r="JA70">
        <v>1</v>
      </c>
    </row>
    <row r="71" spans="1:261">
      <c r="A71">
        <v>189</v>
      </c>
      <c r="B71" t="s">
        <v>2983</v>
      </c>
      <c r="C71" t="s">
        <v>2984</v>
      </c>
      <c r="D71" t="s">
        <v>737</v>
      </c>
      <c r="E71" t="s">
        <v>738</v>
      </c>
      <c r="I71" t="s">
        <v>739</v>
      </c>
      <c r="J71" t="s">
        <v>740</v>
      </c>
      <c r="K71" t="s">
        <v>2985</v>
      </c>
      <c r="L71">
        <v>900752488</v>
      </c>
      <c r="M71">
        <v>2014</v>
      </c>
      <c r="N71" t="s">
        <v>2986</v>
      </c>
      <c r="O71">
        <v>3164825345</v>
      </c>
      <c r="P71" t="s">
        <v>2987</v>
      </c>
      <c r="Q71" t="s">
        <v>744</v>
      </c>
      <c r="S71" t="s">
        <v>2988</v>
      </c>
      <c r="T71" t="s">
        <v>2989</v>
      </c>
      <c r="U71" t="s">
        <v>2990</v>
      </c>
      <c r="V71" t="s">
        <v>2991</v>
      </c>
      <c r="W71" t="s">
        <v>909</v>
      </c>
      <c r="Z71" t="s">
        <v>910</v>
      </c>
      <c r="AL71" t="str">
        <f t="shared" ref="AL71:AL72" si="12">Z71</f>
        <v>Comercio al por menor de otros  productos de consumo nuevos</v>
      </c>
      <c r="AM71" t="s">
        <v>751</v>
      </c>
      <c r="AN71" t="s">
        <v>740</v>
      </c>
      <c r="AO71" t="s">
        <v>753</v>
      </c>
      <c r="BB71" t="s">
        <v>22</v>
      </c>
      <c r="BC71" t="s">
        <v>2992</v>
      </c>
      <c r="BD71" t="s">
        <v>2993</v>
      </c>
      <c r="BE71" t="s">
        <v>2994</v>
      </c>
      <c r="BF71" t="s">
        <v>2995</v>
      </c>
      <c r="BG71" t="s">
        <v>2996</v>
      </c>
      <c r="BH71" t="s">
        <v>2997</v>
      </c>
      <c r="BI71" t="s">
        <v>2998</v>
      </c>
      <c r="BJ71" t="s">
        <v>752</v>
      </c>
      <c r="BL71" t="s">
        <v>831</v>
      </c>
      <c r="BO71" t="str">
        <f t="shared" si="9"/>
        <v xml:space="preserve">Producto físico  </v>
      </c>
      <c r="BP71" t="s">
        <v>2999</v>
      </c>
      <c r="BQ71" t="s">
        <v>833</v>
      </c>
      <c r="BV71" t="s">
        <v>3000</v>
      </c>
      <c r="CE71" s="8">
        <v>1800000</v>
      </c>
      <c r="CF71" s="8">
        <v>32554000</v>
      </c>
      <c r="CG71" s="8">
        <v>132700000</v>
      </c>
      <c r="CH71" s="3">
        <v>54138000</v>
      </c>
      <c r="CI71" s="8">
        <v>-5000000</v>
      </c>
      <c r="CJ71" s="8">
        <v>-15026000</v>
      </c>
      <c r="CK71" s="8">
        <v>-26000000</v>
      </c>
      <c r="CN71" t="s">
        <v>3001</v>
      </c>
      <c r="CO71" t="s">
        <v>752</v>
      </c>
      <c r="CQ71" t="s">
        <v>3002</v>
      </c>
      <c r="CR71" t="s">
        <v>740</v>
      </c>
      <c r="CS71">
        <v>6</v>
      </c>
      <c r="CT71">
        <v>0</v>
      </c>
      <c r="CU71">
        <v>0</v>
      </c>
      <c r="CV71">
        <v>0</v>
      </c>
      <c r="CW71">
        <v>0</v>
      </c>
      <c r="CX71">
        <f t="shared" si="7"/>
        <v>6</v>
      </c>
      <c r="CY71" t="s">
        <v>3003</v>
      </c>
      <c r="CZ71" t="s">
        <v>752</v>
      </c>
      <c r="DA71" t="s">
        <v>768</v>
      </c>
      <c r="DB71" t="s">
        <v>768</v>
      </c>
      <c r="DC71" t="s">
        <v>768</v>
      </c>
      <c r="DD71" t="s">
        <v>768</v>
      </c>
      <c r="DE71" t="s">
        <v>768</v>
      </c>
      <c r="DF71" t="s">
        <v>768</v>
      </c>
      <c r="DG71" t="s">
        <v>768</v>
      </c>
      <c r="DH71" t="s">
        <v>768</v>
      </c>
      <c r="DI71" s="8">
        <v>400000000</v>
      </c>
      <c r="DJ71" s="8">
        <v>972000000</v>
      </c>
      <c r="DK71" s="8">
        <v>10000000</v>
      </c>
      <c r="DL71" s="8">
        <v>97000000</v>
      </c>
      <c r="DN71" t="s">
        <v>888</v>
      </c>
      <c r="DT71" t="s">
        <v>32</v>
      </c>
      <c r="DW71" t="s">
        <v>26</v>
      </c>
      <c r="EA71" t="s">
        <v>843</v>
      </c>
      <c r="EG71" t="s">
        <v>3004</v>
      </c>
      <c r="EH71">
        <v>4</v>
      </c>
      <c r="EI71" t="s">
        <v>3005</v>
      </c>
      <c r="EJ71" t="s">
        <v>3006</v>
      </c>
      <c r="EK71" t="s">
        <v>3007</v>
      </c>
      <c r="EL71" t="s">
        <v>2986</v>
      </c>
      <c r="EM71" t="s">
        <v>3008</v>
      </c>
      <c r="EN71" t="s">
        <v>778</v>
      </c>
      <c r="EO71" t="s">
        <v>849</v>
      </c>
      <c r="EW71" t="s">
        <v>780</v>
      </c>
      <c r="EX71">
        <v>0</v>
      </c>
      <c r="FD71" t="s">
        <v>853</v>
      </c>
      <c r="FH71" t="s">
        <v>752</v>
      </c>
      <c r="FJ71" t="s">
        <v>785</v>
      </c>
      <c r="FK71" t="s">
        <v>786</v>
      </c>
      <c r="FL71" t="s">
        <v>784</v>
      </c>
      <c r="FM71" t="s">
        <v>784</v>
      </c>
      <c r="FN71" t="s">
        <v>785</v>
      </c>
      <c r="FO71" t="s">
        <v>787</v>
      </c>
      <c r="FP71" t="s">
        <v>785</v>
      </c>
      <c r="FQ71" t="s">
        <v>787</v>
      </c>
      <c r="FR71" t="s">
        <v>784</v>
      </c>
      <c r="FS71" t="s">
        <v>787</v>
      </c>
      <c r="FT71" t="s">
        <v>784</v>
      </c>
      <c r="FU71" t="s">
        <v>787</v>
      </c>
      <c r="FV71" t="s">
        <v>787</v>
      </c>
      <c r="FW71" t="s">
        <v>786</v>
      </c>
      <c r="FX71" t="s">
        <v>786</v>
      </c>
      <c r="FY71" t="s">
        <v>785</v>
      </c>
      <c r="FZ71" t="s">
        <v>786</v>
      </c>
      <c r="GA71" t="s">
        <v>786</v>
      </c>
      <c r="GB71" t="s">
        <v>784</v>
      </c>
      <c r="GC71" t="s">
        <v>787</v>
      </c>
      <c r="GD71" t="s">
        <v>787</v>
      </c>
      <c r="GE71" t="s">
        <v>785</v>
      </c>
      <c r="GF71" t="s">
        <v>786</v>
      </c>
      <c r="GG71" t="s">
        <v>786</v>
      </c>
      <c r="GH71" t="s">
        <v>786</v>
      </c>
      <c r="GI71" t="s">
        <v>787</v>
      </c>
      <c r="GJ71" t="s">
        <v>789</v>
      </c>
      <c r="GK71" t="s">
        <v>789</v>
      </c>
      <c r="GL71" t="s">
        <v>790</v>
      </c>
      <c r="GM71" t="s">
        <v>791</v>
      </c>
      <c r="GN71" t="s">
        <v>3009</v>
      </c>
      <c r="GO71" t="s">
        <v>3010</v>
      </c>
      <c r="GP71" t="s">
        <v>3011</v>
      </c>
      <c r="GQ71" t="s">
        <v>3012</v>
      </c>
      <c r="GR71" t="s">
        <v>778</v>
      </c>
      <c r="GS71" t="s">
        <v>849</v>
      </c>
      <c r="HA71" t="s">
        <v>806</v>
      </c>
      <c r="HB71">
        <v>6</v>
      </c>
      <c r="HF71" t="s">
        <v>901</v>
      </c>
      <c r="HG71" t="s">
        <v>798</v>
      </c>
      <c r="HL71" t="s">
        <v>799</v>
      </c>
      <c r="HM71">
        <v>1</v>
      </c>
      <c r="HN71" t="s">
        <v>3013</v>
      </c>
      <c r="HO71" t="s">
        <v>3014</v>
      </c>
      <c r="HP71" t="s">
        <v>3015</v>
      </c>
      <c r="HQ71" t="s">
        <v>3016</v>
      </c>
      <c r="HR71" t="s">
        <v>778</v>
      </c>
      <c r="HS71" t="s">
        <v>1092</v>
      </c>
      <c r="IA71" t="s">
        <v>806</v>
      </c>
      <c r="IB71">
        <v>40</v>
      </c>
      <c r="ID71" t="s">
        <v>797</v>
      </c>
      <c r="II71" t="s">
        <v>782</v>
      </c>
      <c r="IL71" t="s">
        <v>799</v>
      </c>
      <c r="IM71">
        <v>4</v>
      </c>
      <c r="IO71" t="s">
        <v>3017</v>
      </c>
      <c r="IP71" t="s">
        <v>3018</v>
      </c>
      <c r="IQ71">
        <v>3136109686</v>
      </c>
      <c r="IR71">
        <f t="shared" si="10"/>
        <v>3</v>
      </c>
      <c r="IS71" t="s">
        <v>2992</v>
      </c>
      <c r="IT71" s="9">
        <f t="shared" si="11"/>
        <v>28</v>
      </c>
      <c r="IU71" s="9">
        <v>1989</v>
      </c>
      <c r="IV71" t="s">
        <v>3019</v>
      </c>
      <c r="IW71" t="s">
        <v>940</v>
      </c>
      <c r="IZ71">
        <v>1</v>
      </c>
    </row>
    <row r="72" spans="1:261">
      <c r="A72">
        <v>194</v>
      </c>
      <c r="B72" t="s">
        <v>3020</v>
      </c>
      <c r="C72" t="s">
        <v>3021</v>
      </c>
      <c r="D72" t="s">
        <v>737</v>
      </c>
      <c r="E72" t="s">
        <v>738</v>
      </c>
      <c r="I72" t="s">
        <v>739</v>
      </c>
      <c r="J72" t="s">
        <v>740</v>
      </c>
      <c r="K72" t="s">
        <v>3022</v>
      </c>
      <c r="L72">
        <v>1144061504</v>
      </c>
      <c r="M72">
        <v>2015</v>
      </c>
      <c r="N72" t="s">
        <v>3023</v>
      </c>
      <c r="O72">
        <v>3187125692</v>
      </c>
      <c r="P72" t="s">
        <v>3024</v>
      </c>
      <c r="Q72" t="s">
        <v>744</v>
      </c>
      <c r="S72" t="s">
        <v>3025</v>
      </c>
      <c r="T72" t="s">
        <v>3026</v>
      </c>
      <c r="U72" t="s">
        <v>3027</v>
      </c>
      <c r="V72" t="s">
        <v>3028</v>
      </c>
      <c r="W72" t="s">
        <v>909</v>
      </c>
      <c r="Z72" t="s">
        <v>1949</v>
      </c>
      <c r="AL72" t="str">
        <f t="shared" si="12"/>
        <v>Restaurantes servicios a la mesa</v>
      </c>
      <c r="AM72" t="s">
        <v>751</v>
      </c>
      <c r="AN72" t="s">
        <v>740</v>
      </c>
      <c r="AO72" t="s">
        <v>753</v>
      </c>
      <c r="BA72" t="s">
        <v>754</v>
      </c>
      <c r="BD72" t="s">
        <v>3029</v>
      </c>
      <c r="BE72" t="s">
        <v>3030</v>
      </c>
      <c r="BF72" t="s">
        <v>3031</v>
      </c>
      <c r="BG72" t="s">
        <v>3032</v>
      </c>
      <c r="BH72" t="s">
        <v>3033</v>
      </c>
      <c r="BI72" t="s">
        <v>3034</v>
      </c>
      <c r="BJ72" t="s">
        <v>752</v>
      </c>
      <c r="BL72" t="s">
        <v>831</v>
      </c>
      <c r="BN72" t="s">
        <v>761</v>
      </c>
      <c r="BO72" t="str">
        <f t="shared" si="9"/>
        <v>Producto físico  Servicio</v>
      </c>
      <c r="BP72" t="s">
        <v>3035</v>
      </c>
      <c r="BQ72" t="s">
        <v>833</v>
      </c>
      <c r="BR72" t="s">
        <v>834</v>
      </c>
      <c r="BT72" t="s">
        <v>835</v>
      </c>
      <c r="BU72">
        <v>15</v>
      </c>
      <c r="BV72" t="s">
        <v>3036</v>
      </c>
      <c r="BX72" t="s">
        <v>3037</v>
      </c>
      <c r="BY72" t="s">
        <v>763</v>
      </c>
      <c r="BZ72" t="s">
        <v>764</v>
      </c>
      <c r="CC72">
        <v>7</v>
      </c>
      <c r="CD72">
        <v>90</v>
      </c>
      <c r="CE72" s="8">
        <v>0</v>
      </c>
      <c r="CF72" s="8">
        <v>120703000</v>
      </c>
      <c r="CG72" s="8">
        <v>269542000</v>
      </c>
      <c r="CH72">
        <v>77099000</v>
      </c>
      <c r="CI72" s="8">
        <v>0</v>
      </c>
      <c r="CJ72" s="8">
        <v>63346000</v>
      </c>
      <c r="CK72" s="8">
        <v>-167483000</v>
      </c>
      <c r="CN72" t="s">
        <v>3038</v>
      </c>
      <c r="CO72" t="s">
        <v>752</v>
      </c>
      <c r="CQ72" t="s">
        <v>3039</v>
      </c>
      <c r="CR72" t="s">
        <v>740</v>
      </c>
      <c r="CS72">
        <v>5</v>
      </c>
      <c r="CT72">
        <v>4</v>
      </c>
      <c r="CU72">
        <v>3</v>
      </c>
      <c r="CV72">
        <v>0</v>
      </c>
      <c r="CW72">
        <v>0</v>
      </c>
      <c r="CX72">
        <f t="shared" si="7"/>
        <v>12</v>
      </c>
      <c r="CY72" t="s">
        <v>1213</v>
      </c>
      <c r="CZ72" t="s">
        <v>740</v>
      </c>
      <c r="DA72" t="s">
        <v>768</v>
      </c>
      <c r="DB72" t="s">
        <v>3040</v>
      </c>
      <c r="DC72" t="s">
        <v>768</v>
      </c>
      <c r="DD72" t="s">
        <v>768</v>
      </c>
      <c r="DE72" t="s">
        <v>768</v>
      </c>
      <c r="DF72" t="s">
        <v>768</v>
      </c>
      <c r="DG72" t="s">
        <v>768</v>
      </c>
      <c r="DH72" t="s">
        <v>768</v>
      </c>
      <c r="DI72" s="8">
        <v>360000000</v>
      </c>
      <c r="DJ72" s="8">
        <v>480000000</v>
      </c>
      <c r="DK72" s="8">
        <v>-80000000</v>
      </c>
      <c r="DL72" s="8">
        <v>10000000</v>
      </c>
      <c r="DN72" t="s">
        <v>888</v>
      </c>
      <c r="DU72" t="s">
        <v>19</v>
      </c>
      <c r="DZ72" t="s">
        <v>772</v>
      </c>
      <c r="EA72" t="s">
        <v>843</v>
      </c>
      <c r="EG72" t="s">
        <v>3041</v>
      </c>
      <c r="EH72">
        <v>5</v>
      </c>
      <c r="EI72" t="s">
        <v>3042</v>
      </c>
      <c r="EJ72" t="s">
        <v>3043</v>
      </c>
      <c r="EK72" t="s">
        <v>3044</v>
      </c>
      <c r="EL72" t="s">
        <v>3023</v>
      </c>
      <c r="EM72" t="s">
        <v>3045</v>
      </c>
      <c r="EN72" t="s">
        <v>778</v>
      </c>
      <c r="EO72" t="s">
        <v>849</v>
      </c>
      <c r="EW72" t="s">
        <v>780</v>
      </c>
      <c r="EX72">
        <v>1</v>
      </c>
      <c r="EY72" t="s">
        <v>781</v>
      </c>
      <c r="FB72" t="s">
        <v>901</v>
      </c>
      <c r="FH72" t="s">
        <v>752</v>
      </c>
      <c r="FJ72" t="s">
        <v>784</v>
      </c>
      <c r="FK72" t="s">
        <v>786</v>
      </c>
      <c r="FL72" t="s">
        <v>784</v>
      </c>
      <c r="FM72" t="s">
        <v>785</v>
      </c>
      <c r="FN72" t="s">
        <v>787</v>
      </c>
      <c r="FO72" t="s">
        <v>784</v>
      </c>
      <c r="FP72" t="s">
        <v>784</v>
      </c>
      <c r="FQ72" t="s">
        <v>784</v>
      </c>
      <c r="FR72" t="s">
        <v>784</v>
      </c>
      <c r="FS72" t="s">
        <v>786</v>
      </c>
      <c r="FT72" t="s">
        <v>787</v>
      </c>
      <c r="FU72" t="s">
        <v>785</v>
      </c>
      <c r="FV72" t="s">
        <v>787</v>
      </c>
      <c r="FW72" t="s">
        <v>788</v>
      </c>
      <c r="FX72" t="s">
        <v>785</v>
      </c>
      <c r="FY72" t="s">
        <v>785</v>
      </c>
      <c r="FZ72" t="s">
        <v>786</v>
      </c>
      <c r="GA72" t="s">
        <v>787</v>
      </c>
      <c r="GB72" t="s">
        <v>784</v>
      </c>
      <c r="GC72" t="s">
        <v>784</v>
      </c>
      <c r="GD72" t="s">
        <v>786</v>
      </c>
      <c r="GE72" t="s">
        <v>784</v>
      </c>
      <c r="GF72" t="s">
        <v>787</v>
      </c>
      <c r="GG72" t="s">
        <v>787</v>
      </c>
      <c r="GH72" t="s">
        <v>787</v>
      </c>
      <c r="GI72" t="s">
        <v>784</v>
      </c>
      <c r="GJ72" t="s">
        <v>789</v>
      </c>
      <c r="GK72" t="s">
        <v>789</v>
      </c>
      <c r="GL72" t="s">
        <v>790</v>
      </c>
      <c r="GM72" t="s">
        <v>791</v>
      </c>
      <c r="GN72" t="s">
        <v>3046</v>
      </c>
      <c r="GO72" t="s">
        <v>3047</v>
      </c>
      <c r="GP72" t="s">
        <v>3048</v>
      </c>
      <c r="GQ72" t="s">
        <v>3049</v>
      </c>
      <c r="GR72" t="s">
        <v>778</v>
      </c>
      <c r="GS72" t="s">
        <v>849</v>
      </c>
      <c r="HA72" t="s">
        <v>857</v>
      </c>
      <c r="HB72">
        <v>0</v>
      </c>
      <c r="HD72" t="s">
        <v>797</v>
      </c>
      <c r="HE72" t="s">
        <v>858</v>
      </c>
      <c r="HL72" t="s">
        <v>752</v>
      </c>
      <c r="HN72" t="s">
        <v>3050</v>
      </c>
      <c r="HO72" t="s">
        <v>3051</v>
      </c>
      <c r="HP72" t="s">
        <v>3052</v>
      </c>
      <c r="HQ72" t="s">
        <v>3053</v>
      </c>
      <c r="HR72" t="s">
        <v>778</v>
      </c>
      <c r="HS72" t="s">
        <v>849</v>
      </c>
      <c r="IA72" t="s">
        <v>967</v>
      </c>
      <c r="IB72">
        <v>1</v>
      </c>
      <c r="IH72" t="s">
        <v>853</v>
      </c>
      <c r="II72" t="s">
        <v>782</v>
      </c>
      <c r="IL72" t="s">
        <v>799</v>
      </c>
      <c r="IM72">
        <v>1</v>
      </c>
      <c r="IR72">
        <f t="shared" si="10"/>
        <v>2</v>
      </c>
      <c r="IS72" s="9" t="s">
        <v>811</v>
      </c>
      <c r="IT72" s="9">
        <f t="shared" si="11"/>
        <v>24</v>
      </c>
      <c r="IU72" s="9">
        <v>1993</v>
      </c>
      <c r="IV72" t="s">
        <v>3054</v>
      </c>
      <c r="IW72" t="s">
        <v>807</v>
      </c>
      <c r="IX72" t="s">
        <v>3055</v>
      </c>
    </row>
    <row r="73" spans="1:261">
      <c r="A73">
        <v>195</v>
      </c>
      <c r="B73" t="s">
        <v>3056</v>
      </c>
      <c r="C73" t="s">
        <v>3057</v>
      </c>
      <c r="D73" t="s">
        <v>737</v>
      </c>
      <c r="E73" t="s">
        <v>738</v>
      </c>
      <c r="F73" t="s">
        <v>1096</v>
      </c>
      <c r="G73">
        <v>2</v>
      </c>
      <c r="I73" t="s">
        <v>739</v>
      </c>
      <c r="J73" t="s">
        <v>740</v>
      </c>
      <c r="K73" t="s">
        <v>3058</v>
      </c>
      <c r="L73">
        <v>900826017</v>
      </c>
      <c r="M73">
        <v>2015</v>
      </c>
      <c r="N73" t="s">
        <v>3059</v>
      </c>
      <c r="O73">
        <v>3117104774</v>
      </c>
      <c r="P73" t="s">
        <v>3060</v>
      </c>
      <c r="Q73" t="s">
        <v>2732</v>
      </c>
      <c r="S73" t="s">
        <v>3061</v>
      </c>
      <c r="T73" t="s">
        <v>3062</v>
      </c>
      <c r="V73" t="s">
        <v>3063</v>
      </c>
      <c r="W73" t="s">
        <v>822</v>
      </c>
      <c r="AD73" t="s">
        <v>869</v>
      </c>
      <c r="AE73" t="s">
        <v>3064</v>
      </c>
      <c r="AL73" t="str">
        <f>CONCATENATE(AD73," ",AE73)</f>
        <v>Otra actividad  - ¿Cuál? Fabricación Productos Alimenticios NCP</v>
      </c>
      <c r="AM73" t="s">
        <v>1878</v>
      </c>
      <c r="AN73" t="s">
        <v>752</v>
      </c>
      <c r="AO73" t="s">
        <v>753</v>
      </c>
      <c r="AR73" t="s">
        <v>911</v>
      </c>
      <c r="BD73" t="s">
        <v>3065</v>
      </c>
      <c r="BE73" t="s">
        <v>3066</v>
      </c>
      <c r="BF73" t="s">
        <v>3067</v>
      </c>
      <c r="BG73" t="s">
        <v>3068</v>
      </c>
      <c r="BH73" t="s">
        <v>3069</v>
      </c>
      <c r="BI73" t="s">
        <v>3070</v>
      </c>
      <c r="BJ73" t="s">
        <v>752</v>
      </c>
      <c r="BL73" t="s">
        <v>831</v>
      </c>
      <c r="BN73" t="s">
        <v>761</v>
      </c>
      <c r="BO73" t="str">
        <f t="shared" si="9"/>
        <v>Producto físico  Servicio</v>
      </c>
      <c r="BP73" t="s">
        <v>3071</v>
      </c>
      <c r="BQ73" t="s">
        <v>833</v>
      </c>
      <c r="BV73" t="s">
        <v>3072</v>
      </c>
      <c r="BZ73" t="s">
        <v>764</v>
      </c>
      <c r="CD73">
        <v>90</v>
      </c>
      <c r="CE73" s="8">
        <v>0</v>
      </c>
      <c r="CF73" s="8">
        <v>0</v>
      </c>
      <c r="CG73" s="8">
        <v>29730000</v>
      </c>
      <c r="CH73" s="3">
        <v>30040000</v>
      </c>
      <c r="CI73" s="8">
        <v>0</v>
      </c>
      <c r="CJ73" s="8">
        <v>-4500000</v>
      </c>
      <c r="CK73" s="8">
        <v>6760000</v>
      </c>
      <c r="CN73" t="s">
        <v>3073</v>
      </c>
      <c r="CO73" t="s">
        <v>752</v>
      </c>
      <c r="CQ73" t="s">
        <v>839</v>
      </c>
      <c r="CR73" t="s">
        <v>752</v>
      </c>
      <c r="CS73">
        <v>2</v>
      </c>
      <c r="CT73">
        <v>1</v>
      </c>
      <c r="CU73">
        <v>2</v>
      </c>
      <c r="CV73">
        <v>0</v>
      </c>
      <c r="CW73">
        <v>0</v>
      </c>
      <c r="CX73">
        <f t="shared" si="7"/>
        <v>5</v>
      </c>
      <c r="CY73" t="s">
        <v>2479</v>
      </c>
      <c r="CZ73" t="s">
        <v>740</v>
      </c>
      <c r="DA73" t="s">
        <v>1582</v>
      </c>
      <c r="DB73" t="s">
        <v>885</v>
      </c>
      <c r="DC73" t="s">
        <v>768</v>
      </c>
      <c r="DD73" t="s">
        <v>3074</v>
      </c>
      <c r="DE73" t="s">
        <v>768</v>
      </c>
      <c r="DF73" t="s">
        <v>768</v>
      </c>
      <c r="DG73" t="s">
        <v>768</v>
      </c>
      <c r="DH73" t="s">
        <v>768</v>
      </c>
      <c r="DI73" s="8">
        <v>120000000</v>
      </c>
      <c r="DJ73" s="8">
        <v>250000000</v>
      </c>
      <c r="DK73" s="8">
        <v>30000000</v>
      </c>
      <c r="DL73" s="8">
        <v>75000000</v>
      </c>
      <c r="DO73" t="s">
        <v>769</v>
      </c>
      <c r="DP73" t="s">
        <v>770</v>
      </c>
      <c r="DV73" t="s">
        <v>49</v>
      </c>
      <c r="DW73" t="s">
        <v>26</v>
      </c>
      <c r="EA73" t="s">
        <v>843</v>
      </c>
      <c r="EG73" t="s">
        <v>3075</v>
      </c>
      <c r="EH73">
        <v>2</v>
      </c>
      <c r="EI73" t="s">
        <v>3076</v>
      </c>
      <c r="EJ73" t="s">
        <v>3077</v>
      </c>
      <c r="EK73" t="s">
        <v>3078</v>
      </c>
      <c r="EL73" t="s">
        <v>3059</v>
      </c>
      <c r="EM73" t="s">
        <v>3079</v>
      </c>
      <c r="EN73" t="s">
        <v>804</v>
      </c>
      <c r="EO73" t="s">
        <v>849</v>
      </c>
      <c r="EW73" t="s">
        <v>780</v>
      </c>
      <c r="EX73">
        <v>4</v>
      </c>
      <c r="FD73" t="s">
        <v>853</v>
      </c>
      <c r="FE73" t="s">
        <v>782</v>
      </c>
      <c r="FH73" t="s">
        <v>799</v>
      </c>
      <c r="FI73">
        <v>1</v>
      </c>
      <c r="FJ73" t="s">
        <v>785</v>
      </c>
      <c r="FK73" t="s">
        <v>786</v>
      </c>
      <c r="FL73" t="s">
        <v>785</v>
      </c>
      <c r="FM73" t="s">
        <v>788</v>
      </c>
      <c r="FN73" t="s">
        <v>784</v>
      </c>
      <c r="FO73" t="s">
        <v>788</v>
      </c>
      <c r="FP73" t="s">
        <v>787</v>
      </c>
      <c r="FQ73" t="s">
        <v>786</v>
      </c>
      <c r="FR73" t="s">
        <v>785</v>
      </c>
      <c r="FS73" t="s">
        <v>788</v>
      </c>
      <c r="FT73" t="s">
        <v>784</v>
      </c>
      <c r="FU73" t="s">
        <v>784</v>
      </c>
      <c r="FV73" t="s">
        <v>786</v>
      </c>
      <c r="FW73" t="s">
        <v>788</v>
      </c>
      <c r="FX73" t="s">
        <v>784</v>
      </c>
      <c r="FY73" t="s">
        <v>784</v>
      </c>
      <c r="FZ73" t="s">
        <v>786</v>
      </c>
      <c r="GA73" t="s">
        <v>786</v>
      </c>
      <c r="GB73" t="s">
        <v>784</v>
      </c>
      <c r="GC73" t="s">
        <v>785</v>
      </c>
      <c r="GD73" t="s">
        <v>788</v>
      </c>
      <c r="GE73" t="s">
        <v>785</v>
      </c>
      <c r="GF73" t="s">
        <v>788</v>
      </c>
      <c r="GG73" t="s">
        <v>787</v>
      </c>
      <c r="GH73" t="s">
        <v>787</v>
      </c>
      <c r="GI73" t="s">
        <v>787</v>
      </c>
      <c r="GJ73" t="s">
        <v>789</v>
      </c>
      <c r="GK73" t="s">
        <v>789</v>
      </c>
      <c r="GL73" t="s">
        <v>789</v>
      </c>
      <c r="GM73" t="s">
        <v>791</v>
      </c>
      <c r="GN73" t="s">
        <v>3080</v>
      </c>
      <c r="GO73" t="s">
        <v>3081</v>
      </c>
      <c r="GP73" t="s">
        <v>3082</v>
      </c>
      <c r="GQ73" t="s">
        <v>3083</v>
      </c>
      <c r="GR73" t="s">
        <v>778</v>
      </c>
      <c r="GS73" t="s">
        <v>849</v>
      </c>
      <c r="HA73" t="s">
        <v>857</v>
      </c>
      <c r="HB73">
        <v>6</v>
      </c>
      <c r="HC73" t="s">
        <v>781</v>
      </c>
      <c r="HE73" t="s">
        <v>858</v>
      </c>
      <c r="HL73" t="s">
        <v>799</v>
      </c>
      <c r="HM73">
        <v>2</v>
      </c>
      <c r="IR73">
        <f t="shared" si="10"/>
        <v>2</v>
      </c>
      <c r="IS73" t="s">
        <v>911</v>
      </c>
      <c r="IT73" s="9">
        <f t="shared" si="11"/>
        <v>32</v>
      </c>
      <c r="IU73" s="9">
        <v>1985</v>
      </c>
      <c r="IV73" t="s">
        <v>3082</v>
      </c>
      <c r="IW73" t="s">
        <v>3084</v>
      </c>
      <c r="IZ73">
        <v>1</v>
      </c>
    </row>
    <row r="74" spans="1:261">
      <c r="A74">
        <v>197</v>
      </c>
      <c r="B74" t="s">
        <v>3085</v>
      </c>
      <c r="C74" t="s">
        <v>3086</v>
      </c>
      <c r="D74" t="s">
        <v>737</v>
      </c>
      <c r="E74" t="s">
        <v>738</v>
      </c>
      <c r="F74" t="s">
        <v>744</v>
      </c>
      <c r="G74">
        <v>29</v>
      </c>
      <c r="I74" t="s">
        <v>739</v>
      </c>
      <c r="J74" t="s">
        <v>740</v>
      </c>
      <c r="K74" t="s">
        <v>3087</v>
      </c>
      <c r="L74">
        <v>900538327</v>
      </c>
      <c r="M74">
        <v>2012</v>
      </c>
      <c r="N74" t="s">
        <v>3088</v>
      </c>
      <c r="O74">
        <v>3103627324</v>
      </c>
      <c r="P74" t="s">
        <v>3089</v>
      </c>
      <c r="Q74" t="s">
        <v>744</v>
      </c>
      <c r="S74" t="s">
        <v>3090</v>
      </c>
      <c r="T74" t="s">
        <v>3091</v>
      </c>
      <c r="U74" t="s">
        <v>3092</v>
      </c>
      <c r="V74" t="s">
        <v>3093</v>
      </c>
      <c r="W74" t="s">
        <v>749</v>
      </c>
      <c r="X74" t="s">
        <v>1479</v>
      </c>
      <c r="AL74" t="s">
        <v>1479</v>
      </c>
      <c r="AM74" t="s">
        <v>751</v>
      </c>
      <c r="AN74" t="s">
        <v>752</v>
      </c>
      <c r="AO74" t="s">
        <v>753</v>
      </c>
      <c r="BA74" t="s">
        <v>754</v>
      </c>
      <c r="BD74" t="s">
        <v>3094</v>
      </c>
      <c r="BE74" t="s">
        <v>3095</v>
      </c>
      <c r="BF74" t="s">
        <v>3096</v>
      </c>
      <c r="BG74" t="s">
        <v>3097</v>
      </c>
      <c r="BH74" t="s">
        <v>3098</v>
      </c>
      <c r="BI74" t="s">
        <v>3099</v>
      </c>
      <c r="BJ74" t="s">
        <v>752</v>
      </c>
      <c r="BN74" t="s">
        <v>761</v>
      </c>
      <c r="BO74" t="str">
        <f t="shared" si="9"/>
        <v xml:space="preserve">  Servicio</v>
      </c>
      <c r="BP74" t="s">
        <v>3100</v>
      </c>
      <c r="BZ74" t="s">
        <v>764</v>
      </c>
      <c r="CD74">
        <v>95</v>
      </c>
      <c r="CE74" s="2">
        <v>43705209</v>
      </c>
      <c r="CF74" s="12">
        <v>1382350345</v>
      </c>
      <c r="CG74" s="12">
        <v>1440119770</v>
      </c>
      <c r="CH74">
        <v>367592393</v>
      </c>
      <c r="CI74" s="8">
        <v>69110655</v>
      </c>
      <c r="CJ74" s="8">
        <v>283517514</v>
      </c>
      <c r="CK74" s="8">
        <v>460369079</v>
      </c>
      <c r="CN74" t="s">
        <v>3101</v>
      </c>
      <c r="CO74" t="s">
        <v>740</v>
      </c>
      <c r="CP74" t="s">
        <v>1458</v>
      </c>
      <c r="CQ74" t="s">
        <v>995</v>
      </c>
      <c r="CR74" t="s">
        <v>740</v>
      </c>
      <c r="CS74">
        <v>12</v>
      </c>
      <c r="CT74">
        <v>0</v>
      </c>
      <c r="CU74">
        <v>4</v>
      </c>
      <c r="CV74">
        <v>0</v>
      </c>
      <c r="CW74">
        <v>0</v>
      </c>
      <c r="CX74">
        <f t="shared" si="7"/>
        <v>16</v>
      </c>
      <c r="CY74" t="s">
        <v>996</v>
      </c>
      <c r="CZ74" t="s">
        <v>740</v>
      </c>
      <c r="DA74" t="s">
        <v>1549</v>
      </c>
      <c r="DB74" t="s">
        <v>885</v>
      </c>
      <c r="DC74" t="s">
        <v>768</v>
      </c>
      <c r="DD74" t="s">
        <v>768</v>
      </c>
      <c r="DE74" t="s">
        <v>768</v>
      </c>
      <c r="DF74" t="s">
        <v>3102</v>
      </c>
      <c r="DG74" t="s">
        <v>768</v>
      </c>
      <c r="DH74" t="s">
        <v>768</v>
      </c>
      <c r="DI74" s="8">
        <v>1600000000</v>
      </c>
      <c r="DJ74" s="8">
        <v>2000000000</v>
      </c>
      <c r="DK74" s="8">
        <v>400000000</v>
      </c>
      <c r="DL74" s="8">
        <v>600000000</v>
      </c>
      <c r="DO74" t="s">
        <v>769</v>
      </c>
      <c r="DV74" t="s">
        <v>49</v>
      </c>
      <c r="DY74" t="s">
        <v>771</v>
      </c>
      <c r="EA74" t="s">
        <v>843</v>
      </c>
      <c r="EG74" t="s">
        <v>3103</v>
      </c>
      <c r="EH74">
        <v>1</v>
      </c>
      <c r="EI74" t="s">
        <v>3104</v>
      </c>
      <c r="EJ74" t="s">
        <v>3105</v>
      </c>
      <c r="EK74" t="s">
        <v>3106</v>
      </c>
      <c r="EL74" t="s">
        <v>3088</v>
      </c>
      <c r="EM74" t="s">
        <v>3107</v>
      </c>
      <c r="EN74" t="s">
        <v>778</v>
      </c>
      <c r="EO74" t="s">
        <v>1049</v>
      </c>
      <c r="EW74" t="s">
        <v>780</v>
      </c>
      <c r="EX74">
        <v>28</v>
      </c>
      <c r="EY74" t="s">
        <v>781</v>
      </c>
      <c r="FC74" t="s">
        <v>798</v>
      </c>
      <c r="FH74" s="9" t="s">
        <v>783</v>
      </c>
      <c r="FI74" t="s">
        <v>3108</v>
      </c>
      <c r="FJ74" t="s">
        <v>785</v>
      </c>
      <c r="FK74" t="s">
        <v>787</v>
      </c>
      <c r="FL74" t="s">
        <v>785</v>
      </c>
      <c r="FM74" t="s">
        <v>787</v>
      </c>
      <c r="FN74" t="s">
        <v>786</v>
      </c>
      <c r="FO74" t="s">
        <v>788</v>
      </c>
      <c r="FP74" t="s">
        <v>785</v>
      </c>
      <c r="FQ74" t="s">
        <v>784</v>
      </c>
      <c r="FR74" t="s">
        <v>785</v>
      </c>
      <c r="FS74" t="s">
        <v>788</v>
      </c>
      <c r="FT74" t="s">
        <v>785</v>
      </c>
      <c r="FU74" t="s">
        <v>786</v>
      </c>
      <c r="FV74" t="s">
        <v>786</v>
      </c>
      <c r="FW74" t="s">
        <v>788</v>
      </c>
      <c r="FX74" t="s">
        <v>785</v>
      </c>
      <c r="FY74" t="s">
        <v>785</v>
      </c>
      <c r="FZ74" t="s">
        <v>786</v>
      </c>
      <c r="GA74" t="s">
        <v>788</v>
      </c>
      <c r="GB74" t="s">
        <v>785</v>
      </c>
      <c r="GC74" t="s">
        <v>785</v>
      </c>
      <c r="GD74" t="s">
        <v>786</v>
      </c>
      <c r="GE74" t="s">
        <v>785</v>
      </c>
      <c r="GF74" t="s">
        <v>788</v>
      </c>
      <c r="GG74" t="s">
        <v>788</v>
      </c>
      <c r="GH74" t="s">
        <v>787</v>
      </c>
      <c r="GI74" t="s">
        <v>788</v>
      </c>
      <c r="GJ74" t="s">
        <v>1082</v>
      </c>
      <c r="GK74" t="s">
        <v>1083</v>
      </c>
      <c r="GL74" t="s">
        <v>790</v>
      </c>
      <c r="GM74" t="s">
        <v>791</v>
      </c>
      <c r="IN74" t="s">
        <v>3109</v>
      </c>
      <c r="IR74">
        <f t="shared" si="10"/>
        <v>5</v>
      </c>
      <c r="IS74" s="9" t="s">
        <v>811</v>
      </c>
      <c r="IT74" s="9">
        <f t="shared" si="11"/>
        <v>47</v>
      </c>
      <c r="IU74" s="9">
        <v>1970</v>
      </c>
      <c r="IV74" t="s">
        <v>3110</v>
      </c>
      <c r="IW74" t="s">
        <v>812</v>
      </c>
      <c r="JA74">
        <v>1</v>
      </c>
    </row>
    <row r="75" spans="1:261">
      <c r="A75">
        <v>207</v>
      </c>
      <c r="B75" t="s">
        <v>3111</v>
      </c>
      <c r="C75" t="s">
        <v>3112</v>
      </c>
      <c r="D75" t="s">
        <v>737</v>
      </c>
      <c r="E75" t="s">
        <v>738</v>
      </c>
      <c r="I75" t="s">
        <v>739</v>
      </c>
      <c r="J75" t="s">
        <v>740</v>
      </c>
      <c r="K75" t="s">
        <v>3113</v>
      </c>
      <c r="L75">
        <v>900499877</v>
      </c>
      <c r="M75">
        <v>2012</v>
      </c>
      <c r="N75" t="s">
        <v>3114</v>
      </c>
      <c r="O75">
        <v>3136573513</v>
      </c>
      <c r="P75" t="s">
        <v>3115</v>
      </c>
      <c r="Q75" t="s">
        <v>744</v>
      </c>
      <c r="S75" t="s">
        <v>3116</v>
      </c>
      <c r="T75" t="s">
        <v>3117</v>
      </c>
      <c r="U75" t="s">
        <v>3118</v>
      </c>
      <c r="V75" t="s">
        <v>3119</v>
      </c>
      <c r="W75" t="s">
        <v>749</v>
      </c>
      <c r="X75" t="s">
        <v>2320</v>
      </c>
      <c r="AL75" t="s">
        <v>2320</v>
      </c>
      <c r="AM75" t="s">
        <v>751</v>
      </c>
      <c r="AN75" t="s">
        <v>752</v>
      </c>
      <c r="AO75" t="s">
        <v>1298</v>
      </c>
      <c r="AR75" t="s">
        <v>911</v>
      </c>
      <c r="BB75" t="s">
        <v>22</v>
      </c>
      <c r="BC75" s="9" t="s">
        <v>3120</v>
      </c>
      <c r="BD75" t="s">
        <v>3121</v>
      </c>
      <c r="BE75" t="s">
        <v>3122</v>
      </c>
      <c r="BF75" t="s">
        <v>3123</v>
      </c>
      <c r="BG75" t="s">
        <v>3124</v>
      </c>
      <c r="BH75" t="s">
        <v>3122</v>
      </c>
      <c r="BI75" t="s">
        <v>3125</v>
      </c>
      <c r="BJ75" t="s">
        <v>752</v>
      </c>
      <c r="BM75" t="s">
        <v>1152</v>
      </c>
      <c r="BN75" t="s">
        <v>761</v>
      </c>
      <c r="BO75" t="str">
        <f t="shared" si="9"/>
        <v xml:space="preserve"> Producto no físico (Desarrollo de Software, contenido multimedia, etc.) Servicio</v>
      </c>
      <c r="BP75" t="s">
        <v>3126</v>
      </c>
      <c r="BY75" t="s">
        <v>763</v>
      </c>
      <c r="BZ75" t="s">
        <v>764</v>
      </c>
      <c r="CC75">
        <v>1</v>
      </c>
      <c r="CD75">
        <v>98</v>
      </c>
      <c r="CE75" s="8">
        <v>14523671</v>
      </c>
      <c r="CF75" s="8">
        <v>114721731</v>
      </c>
      <c r="CG75" s="8">
        <v>97439056</v>
      </c>
      <c r="CH75" s="3">
        <v>33250000</v>
      </c>
      <c r="CI75" s="8">
        <v>-44165410</v>
      </c>
      <c r="CJ75" s="8">
        <v>7897434</v>
      </c>
      <c r="CK75" s="8">
        <v>6074799</v>
      </c>
      <c r="CN75" t="s">
        <v>3127</v>
      </c>
      <c r="CO75" t="s">
        <v>740</v>
      </c>
      <c r="CP75" t="s">
        <v>3128</v>
      </c>
      <c r="CQ75" t="s">
        <v>1212</v>
      </c>
      <c r="CR75" t="s">
        <v>740</v>
      </c>
      <c r="CS75">
        <v>3</v>
      </c>
      <c r="CT75">
        <v>2</v>
      </c>
      <c r="CU75">
        <v>2</v>
      </c>
      <c r="CV75">
        <v>0</v>
      </c>
      <c r="CW75">
        <v>0</v>
      </c>
      <c r="CX75">
        <f t="shared" si="7"/>
        <v>7</v>
      </c>
      <c r="CY75" t="s">
        <v>3129</v>
      </c>
      <c r="CZ75" t="s">
        <v>752</v>
      </c>
      <c r="DA75" t="s">
        <v>768</v>
      </c>
      <c r="DB75" t="s">
        <v>768</v>
      </c>
      <c r="DC75" t="s">
        <v>768</v>
      </c>
      <c r="DD75" t="s">
        <v>768</v>
      </c>
      <c r="DE75" t="s">
        <v>768</v>
      </c>
      <c r="DF75" t="s">
        <v>768</v>
      </c>
      <c r="DG75" t="s">
        <v>768</v>
      </c>
      <c r="DH75" t="s">
        <v>768</v>
      </c>
      <c r="DI75" s="8">
        <v>236000000</v>
      </c>
      <c r="DJ75" s="8">
        <v>432000000</v>
      </c>
      <c r="DK75" s="8">
        <v>65327000</v>
      </c>
      <c r="DL75" s="8">
        <v>87075000</v>
      </c>
      <c r="DP75" t="s">
        <v>770</v>
      </c>
      <c r="DU75" t="s">
        <v>19</v>
      </c>
      <c r="DV75" t="s">
        <v>49</v>
      </c>
      <c r="DY75" t="s">
        <v>771</v>
      </c>
      <c r="EG75" t="s">
        <v>3130</v>
      </c>
      <c r="EH75">
        <v>4</v>
      </c>
      <c r="EI75" t="s">
        <v>3131</v>
      </c>
      <c r="EJ75" t="s">
        <v>3132</v>
      </c>
      <c r="EK75" t="s">
        <v>3133</v>
      </c>
      <c r="EL75" t="s">
        <v>3114</v>
      </c>
      <c r="EM75" t="s">
        <v>3134</v>
      </c>
      <c r="EN75" t="s">
        <v>778</v>
      </c>
      <c r="EO75" t="s">
        <v>1092</v>
      </c>
      <c r="EW75" t="s">
        <v>780</v>
      </c>
      <c r="EX75">
        <v>15</v>
      </c>
      <c r="EY75" t="s">
        <v>781</v>
      </c>
      <c r="FD75" t="s">
        <v>853</v>
      </c>
      <c r="FH75" t="s">
        <v>799</v>
      </c>
      <c r="FI75">
        <v>2</v>
      </c>
      <c r="FJ75" t="s">
        <v>785</v>
      </c>
      <c r="FK75" t="s">
        <v>787</v>
      </c>
      <c r="FL75" t="s">
        <v>785</v>
      </c>
      <c r="FM75" t="s">
        <v>786</v>
      </c>
      <c r="FN75" t="s">
        <v>784</v>
      </c>
      <c r="FO75" t="s">
        <v>788</v>
      </c>
      <c r="FP75" t="s">
        <v>784</v>
      </c>
      <c r="FQ75" t="s">
        <v>787</v>
      </c>
      <c r="FR75" t="s">
        <v>785</v>
      </c>
      <c r="FS75" t="s">
        <v>786</v>
      </c>
      <c r="FT75" t="s">
        <v>784</v>
      </c>
      <c r="FU75" t="s">
        <v>784</v>
      </c>
      <c r="FV75" t="s">
        <v>787</v>
      </c>
      <c r="FW75" t="s">
        <v>784</v>
      </c>
      <c r="FX75" t="s">
        <v>784</v>
      </c>
      <c r="FY75" t="s">
        <v>786</v>
      </c>
      <c r="FZ75" t="s">
        <v>786</v>
      </c>
      <c r="GA75" t="s">
        <v>788</v>
      </c>
      <c r="GB75" t="s">
        <v>785</v>
      </c>
      <c r="GC75" t="s">
        <v>784</v>
      </c>
      <c r="GD75" t="s">
        <v>787</v>
      </c>
      <c r="GE75" t="s">
        <v>784</v>
      </c>
      <c r="GF75" t="s">
        <v>788</v>
      </c>
      <c r="GG75" t="s">
        <v>788</v>
      </c>
      <c r="GH75" t="s">
        <v>784</v>
      </c>
      <c r="GI75" t="s">
        <v>787</v>
      </c>
      <c r="GJ75" t="s">
        <v>789</v>
      </c>
      <c r="GK75" t="s">
        <v>789</v>
      </c>
      <c r="GL75" t="s">
        <v>790</v>
      </c>
      <c r="GM75" t="s">
        <v>791</v>
      </c>
      <c r="GN75" t="s">
        <v>3135</v>
      </c>
      <c r="GO75" t="s">
        <v>3136</v>
      </c>
      <c r="GP75" t="s">
        <v>3137</v>
      </c>
      <c r="GQ75" t="s">
        <v>3138</v>
      </c>
      <c r="GR75" t="s">
        <v>778</v>
      </c>
      <c r="GS75" t="s">
        <v>849</v>
      </c>
      <c r="HA75" t="s">
        <v>967</v>
      </c>
      <c r="HB75">
        <v>0</v>
      </c>
      <c r="HH75" t="s">
        <v>853</v>
      </c>
      <c r="HI75" t="s">
        <v>782</v>
      </c>
      <c r="HL75" t="s">
        <v>752</v>
      </c>
      <c r="HN75" t="s">
        <v>3139</v>
      </c>
      <c r="HO75" t="s">
        <v>3140</v>
      </c>
      <c r="HP75" t="s">
        <v>3141</v>
      </c>
      <c r="HQ75" t="s">
        <v>3142</v>
      </c>
      <c r="HR75" t="s">
        <v>778</v>
      </c>
      <c r="HS75" t="s">
        <v>849</v>
      </c>
      <c r="IA75" t="s">
        <v>796</v>
      </c>
      <c r="IB75">
        <v>0</v>
      </c>
      <c r="IF75" t="s">
        <v>901</v>
      </c>
      <c r="IH75" t="s">
        <v>853</v>
      </c>
      <c r="IL75" t="s">
        <v>752</v>
      </c>
      <c r="IO75" t="s">
        <v>3143</v>
      </c>
      <c r="IP75" t="s">
        <v>3144</v>
      </c>
      <c r="IR75">
        <f t="shared" si="10"/>
        <v>5</v>
      </c>
      <c r="IS75" s="9" t="s">
        <v>3145</v>
      </c>
      <c r="IT75" s="9">
        <f t="shared" si="11"/>
        <v>42</v>
      </c>
      <c r="IU75" s="9">
        <v>1975</v>
      </c>
      <c r="IV75" t="s">
        <v>3146</v>
      </c>
      <c r="IW75" t="s">
        <v>1054</v>
      </c>
      <c r="IZ75">
        <v>1</v>
      </c>
    </row>
    <row r="76" spans="1:261">
      <c r="A76">
        <v>217</v>
      </c>
      <c r="B76" t="s">
        <v>3147</v>
      </c>
      <c r="C76" t="s">
        <v>3148</v>
      </c>
      <c r="D76" t="s">
        <v>737</v>
      </c>
      <c r="E76" t="s">
        <v>738</v>
      </c>
      <c r="I76" t="s">
        <v>739</v>
      </c>
      <c r="J76" t="s">
        <v>740</v>
      </c>
      <c r="K76" t="s">
        <v>379</v>
      </c>
      <c r="L76">
        <v>890310703</v>
      </c>
      <c r="M76">
        <v>1976</v>
      </c>
      <c r="N76" t="s">
        <v>3149</v>
      </c>
      <c r="O76">
        <v>3155505765</v>
      </c>
      <c r="P76" t="s">
        <v>3150</v>
      </c>
      <c r="Q76" t="s">
        <v>744</v>
      </c>
      <c r="S76" t="s">
        <v>3151</v>
      </c>
      <c r="T76" t="s">
        <v>3152</v>
      </c>
      <c r="U76" t="s">
        <v>3153</v>
      </c>
      <c r="V76" t="s">
        <v>3154</v>
      </c>
      <c r="W76" t="s">
        <v>749</v>
      </c>
      <c r="X76" t="s">
        <v>2159</v>
      </c>
      <c r="AL76" t="s">
        <v>2159</v>
      </c>
      <c r="AM76" t="s">
        <v>751</v>
      </c>
      <c r="AN76" t="s">
        <v>740</v>
      </c>
      <c r="AO76" t="s">
        <v>753</v>
      </c>
      <c r="BA76" t="s">
        <v>754</v>
      </c>
      <c r="BD76" t="s">
        <v>3155</v>
      </c>
      <c r="BE76" t="s">
        <v>3156</v>
      </c>
      <c r="BF76" t="s">
        <v>3157</v>
      </c>
      <c r="BG76" t="s">
        <v>3158</v>
      </c>
      <c r="BH76" t="s">
        <v>3159</v>
      </c>
      <c r="BI76" t="s">
        <v>3160</v>
      </c>
      <c r="BJ76" t="s">
        <v>752</v>
      </c>
      <c r="BL76" t="s">
        <v>831</v>
      </c>
      <c r="BN76" t="s">
        <v>761</v>
      </c>
      <c r="BO76" t="str">
        <f t="shared" si="9"/>
        <v>Producto físico  Servicio</v>
      </c>
      <c r="BP76" t="s">
        <v>3161</v>
      </c>
      <c r="BQ76" t="s">
        <v>833</v>
      </c>
      <c r="BR76" t="s">
        <v>834</v>
      </c>
      <c r="BU76">
        <v>30</v>
      </c>
      <c r="BV76" t="s">
        <v>3162</v>
      </c>
      <c r="CA76" t="s">
        <v>806</v>
      </c>
      <c r="CB76" t="s">
        <v>3163</v>
      </c>
      <c r="CE76" s="8">
        <v>968619131</v>
      </c>
      <c r="CF76" s="8">
        <v>846811809</v>
      </c>
      <c r="CG76" s="8">
        <v>879236087</v>
      </c>
      <c r="CH76">
        <v>0</v>
      </c>
      <c r="CI76" s="8">
        <v>-11599642</v>
      </c>
      <c r="CJ76" s="8">
        <v>34248978</v>
      </c>
      <c r="CK76" s="8">
        <v>23057975</v>
      </c>
      <c r="CN76" t="s">
        <v>3164</v>
      </c>
      <c r="CO76" t="s">
        <v>752</v>
      </c>
      <c r="CQ76" t="s">
        <v>1114</v>
      </c>
      <c r="CR76" t="s">
        <v>740</v>
      </c>
      <c r="CS76">
        <v>15</v>
      </c>
      <c r="CT76">
        <v>1</v>
      </c>
      <c r="CU76">
        <v>3</v>
      </c>
      <c r="CV76">
        <v>0</v>
      </c>
      <c r="CX76">
        <f t="shared" si="7"/>
        <v>19</v>
      </c>
      <c r="CY76" t="s">
        <v>3165</v>
      </c>
      <c r="CZ76" t="s">
        <v>740</v>
      </c>
      <c r="DA76" t="s">
        <v>1345</v>
      </c>
      <c r="DB76" t="s">
        <v>885</v>
      </c>
      <c r="DC76" t="s">
        <v>768</v>
      </c>
      <c r="DD76" t="s">
        <v>768</v>
      </c>
      <c r="DE76" t="s">
        <v>768</v>
      </c>
      <c r="DF76" t="s">
        <v>997</v>
      </c>
      <c r="DG76" t="s">
        <v>768</v>
      </c>
      <c r="DH76" t="s">
        <v>768</v>
      </c>
      <c r="DI76" s="8">
        <v>1100000000</v>
      </c>
      <c r="DJ76" s="8">
        <v>1200000000</v>
      </c>
      <c r="DK76" s="8">
        <v>30000000</v>
      </c>
      <c r="DL76" s="8">
        <v>50000000</v>
      </c>
      <c r="DM76" t="s">
        <v>887</v>
      </c>
      <c r="DN76" t="s">
        <v>888</v>
      </c>
      <c r="DO76" t="s">
        <v>769</v>
      </c>
      <c r="DY76" t="s">
        <v>771</v>
      </c>
      <c r="DZ76" t="s">
        <v>772</v>
      </c>
      <c r="EA76" t="s">
        <v>843</v>
      </c>
      <c r="EG76" t="s">
        <v>3166</v>
      </c>
      <c r="EH76">
        <v>2</v>
      </c>
      <c r="EI76" t="s">
        <v>3167</v>
      </c>
      <c r="EJ76" t="s">
        <v>3168</v>
      </c>
      <c r="EK76" t="s">
        <v>3169</v>
      </c>
      <c r="EL76" t="s">
        <v>3170</v>
      </c>
      <c r="EM76" t="s">
        <v>3171</v>
      </c>
      <c r="EN76" t="s">
        <v>778</v>
      </c>
      <c r="EO76" t="s">
        <v>849</v>
      </c>
      <c r="EW76" t="s">
        <v>780</v>
      </c>
      <c r="EX76">
        <v>30</v>
      </c>
      <c r="EY76" t="s">
        <v>781</v>
      </c>
      <c r="FC76" t="s">
        <v>798</v>
      </c>
      <c r="FH76" s="9" t="s">
        <v>783</v>
      </c>
      <c r="FI76">
        <v>10</v>
      </c>
      <c r="FJ76" t="s">
        <v>785</v>
      </c>
      <c r="FK76" t="s">
        <v>784</v>
      </c>
      <c r="FL76" t="s">
        <v>785</v>
      </c>
      <c r="FM76" t="s">
        <v>787</v>
      </c>
      <c r="FN76" t="s">
        <v>784</v>
      </c>
      <c r="FO76" t="s">
        <v>788</v>
      </c>
      <c r="FP76" t="s">
        <v>787</v>
      </c>
      <c r="FQ76" t="s">
        <v>788</v>
      </c>
      <c r="FR76" t="s">
        <v>784</v>
      </c>
      <c r="FS76" t="s">
        <v>788</v>
      </c>
      <c r="FT76" t="s">
        <v>784</v>
      </c>
      <c r="FU76" t="s">
        <v>787</v>
      </c>
      <c r="FV76" t="s">
        <v>787</v>
      </c>
      <c r="FW76" t="s">
        <v>784</v>
      </c>
      <c r="FX76" t="s">
        <v>785</v>
      </c>
      <c r="FY76" t="s">
        <v>787</v>
      </c>
      <c r="FZ76" t="s">
        <v>787</v>
      </c>
      <c r="GA76" t="s">
        <v>788</v>
      </c>
      <c r="GB76" t="s">
        <v>787</v>
      </c>
      <c r="GC76" t="s">
        <v>784</v>
      </c>
      <c r="GD76" t="s">
        <v>786</v>
      </c>
      <c r="GE76" t="s">
        <v>785</v>
      </c>
      <c r="GF76" t="s">
        <v>786</v>
      </c>
      <c r="GG76" t="s">
        <v>786</v>
      </c>
      <c r="GH76" t="s">
        <v>786</v>
      </c>
      <c r="GI76" t="s">
        <v>788</v>
      </c>
      <c r="GJ76" t="s">
        <v>789</v>
      </c>
      <c r="GK76" t="s">
        <v>789</v>
      </c>
      <c r="GL76" t="s">
        <v>789</v>
      </c>
      <c r="GM76" t="s">
        <v>789</v>
      </c>
      <c r="GN76" t="s">
        <v>3172</v>
      </c>
      <c r="GO76" t="s">
        <v>2456</v>
      </c>
      <c r="GP76" t="s">
        <v>3173</v>
      </c>
      <c r="GQ76" t="s">
        <v>3174</v>
      </c>
      <c r="GR76" t="s">
        <v>804</v>
      </c>
      <c r="GS76" t="s">
        <v>849</v>
      </c>
      <c r="HA76" t="s">
        <v>967</v>
      </c>
      <c r="HB76">
        <v>5</v>
      </c>
      <c r="HD76" t="s">
        <v>797</v>
      </c>
      <c r="HH76" t="s">
        <v>853</v>
      </c>
      <c r="HL76" t="s">
        <v>752</v>
      </c>
      <c r="IN76" t="s">
        <v>3175</v>
      </c>
      <c r="IR76">
        <f t="shared" si="10"/>
        <v>41</v>
      </c>
      <c r="IS76" s="9" t="s">
        <v>811</v>
      </c>
      <c r="IT76" s="9">
        <f t="shared" si="11"/>
        <v>50</v>
      </c>
      <c r="IU76" s="9">
        <v>1967</v>
      </c>
      <c r="IV76" t="s">
        <v>3149</v>
      </c>
      <c r="IW76" t="s">
        <v>1288</v>
      </c>
    </row>
    <row r="77" spans="1:261">
      <c r="A77">
        <v>226</v>
      </c>
      <c r="B77" t="s">
        <v>3176</v>
      </c>
      <c r="C77" t="s">
        <v>3177</v>
      </c>
      <c r="D77" t="s">
        <v>737</v>
      </c>
      <c r="E77" t="s">
        <v>738</v>
      </c>
      <c r="I77" t="s">
        <v>739</v>
      </c>
      <c r="J77" t="s">
        <v>740</v>
      </c>
      <c r="K77" t="s">
        <v>170</v>
      </c>
      <c r="L77">
        <v>900350976</v>
      </c>
      <c r="M77">
        <v>2010</v>
      </c>
      <c r="N77" t="s">
        <v>3178</v>
      </c>
      <c r="O77">
        <v>3172397407</v>
      </c>
      <c r="P77" t="s">
        <v>3179</v>
      </c>
      <c r="Q77" t="s">
        <v>744</v>
      </c>
      <c r="S77" t="s">
        <v>3180</v>
      </c>
      <c r="T77" t="s">
        <v>3181</v>
      </c>
      <c r="U77" t="s">
        <v>3182</v>
      </c>
      <c r="V77" t="s">
        <v>3183</v>
      </c>
      <c r="W77" t="s">
        <v>749</v>
      </c>
      <c r="X77" t="s">
        <v>983</v>
      </c>
      <c r="Y77" t="s">
        <v>3184</v>
      </c>
      <c r="AL77" t="str">
        <f t="shared" ref="AL77:AL79" si="13">CONCATENATE(X77," ",Y77)</f>
        <v>Otra actividad - ¿Cuál? Actividades de tecnología de la información ITO</v>
      </c>
      <c r="AM77" t="s">
        <v>751</v>
      </c>
      <c r="AN77" t="s">
        <v>752</v>
      </c>
      <c r="AO77" t="s">
        <v>1298</v>
      </c>
      <c r="AV77" t="s">
        <v>1677</v>
      </c>
      <c r="BB77" t="s">
        <v>22</v>
      </c>
      <c r="BC77" t="s">
        <v>3185</v>
      </c>
      <c r="BD77" t="s">
        <v>3186</v>
      </c>
      <c r="BE77" t="s">
        <v>3187</v>
      </c>
      <c r="BF77" t="s">
        <v>3188</v>
      </c>
      <c r="BG77" t="s">
        <v>3189</v>
      </c>
      <c r="BH77" t="s">
        <v>3190</v>
      </c>
      <c r="BI77" t="s">
        <v>3191</v>
      </c>
      <c r="BJ77" t="s">
        <v>752</v>
      </c>
      <c r="BL77" t="s">
        <v>831</v>
      </c>
      <c r="BM77" t="s">
        <v>1152</v>
      </c>
      <c r="BN77" t="s">
        <v>761</v>
      </c>
      <c r="BO77" t="str">
        <f t="shared" si="9"/>
        <v>Producto físico Producto no físico (Desarrollo de Software, contenido multimedia, etc.) Servicio</v>
      </c>
      <c r="BP77" t="s">
        <v>3192</v>
      </c>
      <c r="BT77" t="s">
        <v>835</v>
      </c>
      <c r="BX77" t="s">
        <v>837</v>
      </c>
      <c r="CA77" t="s">
        <v>806</v>
      </c>
      <c r="CB77" t="s">
        <v>3193</v>
      </c>
      <c r="CE77" s="8">
        <v>289765000</v>
      </c>
      <c r="CF77" s="8">
        <v>243829000</v>
      </c>
      <c r="CG77" s="8">
        <v>375904000</v>
      </c>
      <c r="CH77">
        <v>138535781</v>
      </c>
      <c r="CI77" s="8">
        <v>33137000</v>
      </c>
      <c r="CJ77" s="8">
        <v>21124000</v>
      </c>
      <c r="CK77" s="8">
        <v>39430000</v>
      </c>
      <c r="CN77" t="s">
        <v>3194</v>
      </c>
      <c r="CO77" t="s">
        <v>752</v>
      </c>
      <c r="CQ77" t="s">
        <v>995</v>
      </c>
      <c r="CR77" t="s">
        <v>740</v>
      </c>
      <c r="CS77">
        <v>5</v>
      </c>
      <c r="CT77">
        <v>4</v>
      </c>
      <c r="CU77">
        <v>2</v>
      </c>
      <c r="CV77">
        <v>0</v>
      </c>
      <c r="CW77">
        <v>0</v>
      </c>
      <c r="CX77">
        <f t="shared" si="7"/>
        <v>11</v>
      </c>
      <c r="CY77" t="s">
        <v>1431</v>
      </c>
      <c r="CZ77" t="s">
        <v>752</v>
      </c>
      <c r="DA77" t="s">
        <v>768</v>
      </c>
      <c r="DB77" t="s">
        <v>768</v>
      </c>
      <c r="DC77" t="s">
        <v>768</v>
      </c>
      <c r="DD77" t="s">
        <v>768</v>
      </c>
      <c r="DE77" t="s">
        <v>768</v>
      </c>
      <c r="DF77" t="s">
        <v>768</v>
      </c>
      <c r="DG77" t="s">
        <v>768</v>
      </c>
      <c r="DH77" t="s">
        <v>768</v>
      </c>
      <c r="DI77" s="8">
        <v>600000000</v>
      </c>
      <c r="DJ77" s="8">
        <v>800000000</v>
      </c>
      <c r="DK77" s="8">
        <v>60000000</v>
      </c>
      <c r="DL77" s="8">
        <v>100000000</v>
      </c>
      <c r="DM77" t="s">
        <v>887</v>
      </c>
      <c r="DN77" t="s">
        <v>888</v>
      </c>
      <c r="DO77" t="s">
        <v>769</v>
      </c>
      <c r="DU77" t="s">
        <v>19</v>
      </c>
      <c r="DW77" t="s">
        <v>26</v>
      </c>
      <c r="DZ77" t="s">
        <v>772</v>
      </c>
      <c r="EG77" t="s">
        <v>3195</v>
      </c>
      <c r="EH77">
        <v>1</v>
      </c>
      <c r="EI77" t="s">
        <v>3196</v>
      </c>
      <c r="EJ77" t="s">
        <v>3197</v>
      </c>
      <c r="EK77" t="s">
        <v>3198</v>
      </c>
      <c r="EL77" t="s">
        <v>3178</v>
      </c>
      <c r="EM77" t="s">
        <v>3199</v>
      </c>
      <c r="EN77" t="s">
        <v>778</v>
      </c>
      <c r="EO77" t="s">
        <v>849</v>
      </c>
      <c r="EW77" t="s">
        <v>780</v>
      </c>
      <c r="EX77">
        <v>9</v>
      </c>
      <c r="EY77" t="s">
        <v>781</v>
      </c>
      <c r="FD77" t="s">
        <v>853</v>
      </c>
      <c r="FH77" t="s">
        <v>799</v>
      </c>
      <c r="FI77">
        <v>1</v>
      </c>
      <c r="FJ77" t="s">
        <v>785</v>
      </c>
      <c r="FK77" t="s">
        <v>784</v>
      </c>
      <c r="FL77" t="s">
        <v>785</v>
      </c>
      <c r="FM77" t="s">
        <v>787</v>
      </c>
      <c r="FN77" t="s">
        <v>784</v>
      </c>
      <c r="FO77" t="s">
        <v>787</v>
      </c>
      <c r="FP77" t="s">
        <v>784</v>
      </c>
      <c r="FQ77" t="s">
        <v>786</v>
      </c>
      <c r="FR77" t="s">
        <v>785</v>
      </c>
      <c r="FS77" t="s">
        <v>788</v>
      </c>
      <c r="FT77" t="s">
        <v>787</v>
      </c>
      <c r="FU77" t="s">
        <v>784</v>
      </c>
      <c r="FV77" t="s">
        <v>786</v>
      </c>
      <c r="FW77" t="s">
        <v>788</v>
      </c>
      <c r="FX77" t="s">
        <v>787</v>
      </c>
      <c r="FY77" t="s">
        <v>784</v>
      </c>
      <c r="FZ77" t="s">
        <v>786</v>
      </c>
      <c r="GA77" t="s">
        <v>788</v>
      </c>
      <c r="GB77" t="s">
        <v>785</v>
      </c>
      <c r="GC77" t="s">
        <v>785</v>
      </c>
      <c r="GD77" t="s">
        <v>787</v>
      </c>
      <c r="GE77" t="s">
        <v>787</v>
      </c>
      <c r="GF77" t="s">
        <v>787</v>
      </c>
      <c r="GG77" t="s">
        <v>786</v>
      </c>
      <c r="GH77" t="s">
        <v>786</v>
      </c>
      <c r="GI77" t="s">
        <v>784</v>
      </c>
      <c r="GJ77" t="s">
        <v>789</v>
      </c>
      <c r="GK77" t="s">
        <v>789</v>
      </c>
      <c r="GL77" t="s">
        <v>789</v>
      </c>
      <c r="GM77" t="s">
        <v>791</v>
      </c>
      <c r="IO77" t="s">
        <v>3200</v>
      </c>
      <c r="IP77" t="s">
        <v>3201</v>
      </c>
      <c r="IQ77">
        <v>3168305212</v>
      </c>
      <c r="IR77">
        <f t="shared" si="10"/>
        <v>7</v>
      </c>
      <c r="IS77" s="9" t="s">
        <v>3202</v>
      </c>
      <c r="IT77" s="9">
        <f t="shared" si="11"/>
        <v>32</v>
      </c>
      <c r="IU77" s="9">
        <v>1985</v>
      </c>
      <c r="IV77" t="s">
        <v>3203</v>
      </c>
      <c r="IW77" t="s">
        <v>3084</v>
      </c>
    </row>
    <row r="78" spans="1:261">
      <c r="A78">
        <v>239</v>
      </c>
      <c r="B78" t="s">
        <v>3204</v>
      </c>
      <c r="C78" t="s">
        <v>3205</v>
      </c>
      <c r="D78" t="s">
        <v>737</v>
      </c>
      <c r="E78" t="s">
        <v>738</v>
      </c>
      <c r="F78" t="s">
        <v>1262</v>
      </c>
      <c r="G78">
        <v>34</v>
      </c>
      <c r="I78" t="s">
        <v>739</v>
      </c>
      <c r="J78" t="s">
        <v>740</v>
      </c>
      <c r="K78" t="s">
        <v>3206</v>
      </c>
      <c r="L78">
        <v>162537968</v>
      </c>
      <c r="M78">
        <v>2003</v>
      </c>
      <c r="N78" t="s">
        <v>3207</v>
      </c>
      <c r="O78">
        <v>3128665646</v>
      </c>
      <c r="P78" t="s">
        <v>3208</v>
      </c>
      <c r="Q78" t="s">
        <v>1976</v>
      </c>
      <c r="T78" t="s">
        <v>3209</v>
      </c>
      <c r="U78" t="s">
        <v>3210</v>
      </c>
      <c r="V78" t="s">
        <v>3211</v>
      </c>
      <c r="W78" t="s">
        <v>749</v>
      </c>
      <c r="X78" t="s">
        <v>983</v>
      </c>
      <c r="Y78" t="s">
        <v>3212</v>
      </c>
      <c r="AL78" t="str">
        <f t="shared" si="13"/>
        <v>Otra actividad - ¿Cuál? Investigación e Innovación</v>
      </c>
      <c r="AM78" t="s">
        <v>751</v>
      </c>
      <c r="AN78" t="s">
        <v>752</v>
      </c>
      <c r="AO78" t="s">
        <v>753</v>
      </c>
      <c r="AR78" t="s">
        <v>911</v>
      </c>
      <c r="AU78" t="s">
        <v>1333</v>
      </c>
      <c r="BD78" t="s">
        <v>3213</v>
      </c>
      <c r="BE78" t="s">
        <v>3214</v>
      </c>
      <c r="BF78" t="s">
        <v>3215</v>
      </c>
      <c r="BG78" t="s">
        <v>3216</v>
      </c>
      <c r="BH78" t="s">
        <v>3217</v>
      </c>
      <c r="BI78" t="s">
        <v>3218</v>
      </c>
      <c r="BJ78" t="s">
        <v>752</v>
      </c>
      <c r="BL78" t="s">
        <v>831</v>
      </c>
      <c r="BN78" t="s">
        <v>761</v>
      </c>
      <c r="BO78" t="str">
        <f t="shared" si="9"/>
        <v>Producto físico  Servicio</v>
      </c>
      <c r="BP78" t="s">
        <v>3219</v>
      </c>
      <c r="BS78" t="s">
        <v>954</v>
      </c>
      <c r="BT78" t="s">
        <v>835</v>
      </c>
      <c r="BW78" t="s">
        <v>3220</v>
      </c>
      <c r="BX78" t="s">
        <v>837</v>
      </c>
      <c r="BY78" t="s">
        <v>763</v>
      </c>
      <c r="CC78">
        <v>12</v>
      </c>
      <c r="CE78" t="s">
        <v>3221</v>
      </c>
      <c r="CF78" t="s">
        <v>3222</v>
      </c>
      <c r="CG78" t="s">
        <v>3223</v>
      </c>
      <c r="CH78">
        <v>155000000</v>
      </c>
      <c r="CI78" t="s">
        <v>3224</v>
      </c>
      <c r="CJ78" t="s">
        <v>3225</v>
      </c>
      <c r="CK78" t="s">
        <v>3226</v>
      </c>
      <c r="CN78" t="s">
        <v>3227</v>
      </c>
      <c r="CO78" t="s">
        <v>740</v>
      </c>
      <c r="CP78" t="s">
        <v>3228</v>
      </c>
      <c r="CQ78" t="s">
        <v>882</v>
      </c>
      <c r="CR78" t="s">
        <v>740</v>
      </c>
      <c r="CS78">
        <v>5</v>
      </c>
      <c r="CT78">
        <v>1</v>
      </c>
      <c r="CU78">
        <v>1</v>
      </c>
      <c r="CV78">
        <v>1</v>
      </c>
      <c r="CW78">
        <v>0</v>
      </c>
      <c r="CX78">
        <f t="shared" si="7"/>
        <v>8</v>
      </c>
      <c r="CY78" t="s">
        <v>3229</v>
      </c>
      <c r="CZ78" t="s">
        <v>752</v>
      </c>
      <c r="DA78" t="s">
        <v>768</v>
      </c>
      <c r="DB78" t="s">
        <v>768</v>
      </c>
      <c r="DC78" t="s">
        <v>768</v>
      </c>
      <c r="DD78" t="s">
        <v>768</v>
      </c>
      <c r="DE78" t="s">
        <v>768</v>
      </c>
      <c r="DF78" t="s">
        <v>768</v>
      </c>
      <c r="DG78" t="s">
        <v>768</v>
      </c>
      <c r="DH78" t="s">
        <v>768</v>
      </c>
      <c r="DI78" t="s">
        <v>3230</v>
      </c>
      <c r="DJ78" t="s">
        <v>3231</v>
      </c>
      <c r="DK78" t="s">
        <v>3232</v>
      </c>
      <c r="DL78" t="s">
        <v>1117</v>
      </c>
      <c r="DN78" t="s">
        <v>888</v>
      </c>
      <c r="DO78" t="s">
        <v>769</v>
      </c>
      <c r="DP78" t="s">
        <v>770</v>
      </c>
      <c r="DW78" t="s">
        <v>26</v>
      </c>
      <c r="DY78" t="s">
        <v>771</v>
      </c>
      <c r="DZ78" t="s">
        <v>772</v>
      </c>
      <c r="EG78" t="s">
        <v>3233</v>
      </c>
      <c r="EH78">
        <v>3</v>
      </c>
      <c r="EI78" t="s">
        <v>3234</v>
      </c>
      <c r="EJ78" t="s">
        <v>3235</v>
      </c>
      <c r="EK78" t="s">
        <v>3236</v>
      </c>
      <c r="EL78" t="s">
        <v>3207</v>
      </c>
      <c r="EM78" t="s">
        <v>3237</v>
      </c>
      <c r="EN78" t="s">
        <v>778</v>
      </c>
      <c r="EO78" t="s">
        <v>1092</v>
      </c>
      <c r="EW78" t="s">
        <v>780</v>
      </c>
      <c r="EX78">
        <v>36</v>
      </c>
      <c r="EY78" t="s">
        <v>781</v>
      </c>
      <c r="FD78" t="s">
        <v>853</v>
      </c>
      <c r="FH78" t="s">
        <v>752</v>
      </c>
      <c r="FJ78" t="s">
        <v>785</v>
      </c>
      <c r="FK78" t="s">
        <v>787</v>
      </c>
      <c r="FL78" t="s">
        <v>785</v>
      </c>
      <c r="FM78" t="s">
        <v>784</v>
      </c>
      <c r="FN78" t="s">
        <v>785</v>
      </c>
      <c r="FO78" t="s">
        <v>786</v>
      </c>
      <c r="FP78" t="s">
        <v>784</v>
      </c>
      <c r="FQ78" t="s">
        <v>786</v>
      </c>
      <c r="FR78" t="s">
        <v>784</v>
      </c>
      <c r="FS78" t="s">
        <v>786</v>
      </c>
      <c r="FT78" t="s">
        <v>784</v>
      </c>
      <c r="FU78" t="s">
        <v>786</v>
      </c>
      <c r="FV78" t="s">
        <v>786</v>
      </c>
      <c r="FW78" t="s">
        <v>786</v>
      </c>
      <c r="FX78" t="s">
        <v>786</v>
      </c>
      <c r="FY78" t="s">
        <v>786</v>
      </c>
      <c r="FZ78" t="s">
        <v>786</v>
      </c>
      <c r="GA78" t="s">
        <v>785</v>
      </c>
      <c r="GB78" t="s">
        <v>785</v>
      </c>
      <c r="GC78" t="s">
        <v>785</v>
      </c>
      <c r="GD78" t="s">
        <v>786</v>
      </c>
      <c r="GE78" t="s">
        <v>785</v>
      </c>
      <c r="GF78" t="s">
        <v>786</v>
      </c>
      <c r="GG78" t="s">
        <v>786</v>
      </c>
      <c r="GH78" t="s">
        <v>786</v>
      </c>
      <c r="GI78" t="s">
        <v>787</v>
      </c>
      <c r="GJ78" t="s">
        <v>789</v>
      </c>
      <c r="GK78" t="s">
        <v>789</v>
      </c>
      <c r="GL78" t="s">
        <v>790</v>
      </c>
      <c r="GM78" t="s">
        <v>791</v>
      </c>
      <c r="GN78" t="s">
        <v>2309</v>
      </c>
      <c r="GO78" t="s">
        <v>3236</v>
      </c>
      <c r="GP78" t="s">
        <v>3238</v>
      </c>
      <c r="GQ78" t="s">
        <v>3239</v>
      </c>
      <c r="GR78" t="s">
        <v>778</v>
      </c>
      <c r="GS78" t="s">
        <v>849</v>
      </c>
      <c r="HA78" t="s">
        <v>967</v>
      </c>
      <c r="HB78">
        <v>16</v>
      </c>
      <c r="HD78" t="s">
        <v>797</v>
      </c>
      <c r="HH78" t="s">
        <v>853</v>
      </c>
      <c r="HL78" t="s">
        <v>799</v>
      </c>
      <c r="HM78" t="s">
        <v>3240</v>
      </c>
      <c r="HN78" t="s">
        <v>3241</v>
      </c>
      <c r="HO78" t="s">
        <v>3242</v>
      </c>
      <c r="HP78" t="s">
        <v>3243</v>
      </c>
      <c r="HQ78" t="s">
        <v>3244</v>
      </c>
      <c r="HR78" t="s">
        <v>804</v>
      </c>
      <c r="HS78" t="s">
        <v>1092</v>
      </c>
      <c r="IA78" t="s">
        <v>967</v>
      </c>
      <c r="IB78">
        <v>8</v>
      </c>
      <c r="IH78" t="s">
        <v>853</v>
      </c>
      <c r="II78" t="s">
        <v>782</v>
      </c>
      <c r="IL78" t="s">
        <v>752</v>
      </c>
      <c r="IN78" t="s">
        <v>3245</v>
      </c>
      <c r="IO78" t="s">
        <v>3246</v>
      </c>
      <c r="IP78" t="s">
        <v>3246</v>
      </c>
      <c r="IQ78">
        <v>4938130905222307</v>
      </c>
      <c r="IR78">
        <f t="shared" si="10"/>
        <v>14</v>
      </c>
      <c r="IS78" s="9" t="s">
        <v>3247</v>
      </c>
      <c r="IT78" s="9">
        <f t="shared" si="11"/>
        <v>62</v>
      </c>
      <c r="IU78" s="9">
        <v>1955</v>
      </c>
      <c r="IV78" t="s">
        <v>3207</v>
      </c>
      <c r="IW78" t="s">
        <v>859</v>
      </c>
    </row>
    <row r="79" spans="1:261">
      <c r="A79">
        <v>246</v>
      </c>
      <c r="B79" t="s">
        <v>3248</v>
      </c>
      <c r="C79" t="s">
        <v>3249</v>
      </c>
      <c r="D79" t="s">
        <v>737</v>
      </c>
      <c r="E79" t="s">
        <v>738</v>
      </c>
      <c r="F79" t="s">
        <v>744</v>
      </c>
      <c r="G79">
        <v>29</v>
      </c>
      <c r="I79" t="s">
        <v>739</v>
      </c>
      <c r="J79" t="s">
        <v>740</v>
      </c>
      <c r="K79" t="s">
        <v>3250</v>
      </c>
      <c r="L79">
        <v>900945321</v>
      </c>
      <c r="M79">
        <v>2015</v>
      </c>
      <c r="N79" t="s">
        <v>3251</v>
      </c>
      <c r="O79">
        <v>3226270148</v>
      </c>
      <c r="P79" t="s">
        <v>3252</v>
      </c>
      <c r="Q79" t="s">
        <v>1976</v>
      </c>
      <c r="T79" t="s">
        <v>3253</v>
      </c>
      <c r="V79" t="s">
        <v>3254</v>
      </c>
      <c r="W79" t="s">
        <v>749</v>
      </c>
      <c r="X79" t="s">
        <v>983</v>
      </c>
      <c r="Y79" t="s">
        <v>3255</v>
      </c>
      <c r="AL79" t="str">
        <f t="shared" si="13"/>
        <v>Otra actividad - ¿Cuál? Logistica</v>
      </c>
      <c r="AM79" t="s">
        <v>751</v>
      </c>
      <c r="AN79" t="s">
        <v>752</v>
      </c>
      <c r="AO79" t="s">
        <v>1064</v>
      </c>
      <c r="BA79" t="s">
        <v>754</v>
      </c>
      <c r="BD79" t="s">
        <v>3256</v>
      </c>
      <c r="BE79" t="s">
        <v>3257</v>
      </c>
      <c r="BF79" t="s">
        <v>3258</v>
      </c>
      <c r="BG79" t="s">
        <v>3259</v>
      </c>
      <c r="BH79" t="s">
        <v>3260</v>
      </c>
      <c r="BI79" t="s">
        <v>760</v>
      </c>
      <c r="BJ79" t="s">
        <v>752</v>
      </c>
      <c r="BN79" t="s">
        <v>761</v>
      </c>
      <c r="BO79" t="str">
        <f t="shared" si="9"/>
        <v xml:space="preserve">  Servicio</v>
      </c>
      <c r="BP79" t="s">
        <v>3261</v>
      </c>
      <c r="CA79" t="s">
        <v>806</v>
      </c>
      <c r="CB79" t="s">
        <v>3262</v>
      </c>
      <c r="CE79" s="8">
        <v>0</v>
      </c>
      <c r="CF79" s="8">
        <v>100000000</v>
      </c>
      <c r="CG79" s="8">
        <v>300000000</v>
      </c>
      <c r="CH79">
        <v>400000000</v>
      </c>
      <c r="CI79" s="8">
        <v>0</v>
      </c>
      <c r="CJ79" s="8">
        <v>-40000000</v>
      </c>
      <c r="CK79" s="8">
        <v>180000000</v>
      </c>
      <c r="CN79" t="s">
        <v>3263</v>
      </c>
      <c r="CO79" t="s">
        <v>752</v>
      </c>
      <c r="CQ79" t="s">
        <v>766</v>
      </c>
      <c r="CR79" t="s">
        <v>752</v>
      </c>
      <c r="CS79">
        <v>12</v>
      </c>
      <c r="CU79">
        <v>0</v>
      </c>
      <c r="CV79">
        <v>1</v>
      </c>
      <c r="CW79">
        <v>0</v>
      </c>
      <c r="CX79">
        <f t="shared" si="7"/>
        <v>13</v>
      </c>
      <c r="CY79" t="s">
        <v>1927</v>
      </c>
      <c r="CZ79" t="s">
        <v>740</v>
      </c>
      <c r="DA79" t="s">
        <v>768</v>
      </c>
      <c r="DB79" t="s">
        <v>885</v>
      </c>
      <c r="DC79" t="s">
        <v>1308</v>
      </c>
      <c r="DD79" t="s">
        <v>768</v>
      </c>
      <c r="DE79" t="s">
        <v>768</v>
      </c>
      <c r="DF79" t="s">
        <v>768</v>
      </c>
      <c r="DG79" t="s">
        <v>768</v>
      </c>
      <c r="DH79" t="s">
        <v>768</v>
      </c>
      <c r="DI79" s="8">
        <v>800000000</v>
      </c>
      <c r="DJ79" s="8">
        <v>1200000000</v>
      </c>
      <c r="DK79" s="8">
        <v>180000000</v>
      </c>
      <c r="DL79" s="8">
        <v>250000000</v>
      </c>
      <c r="DO79" t="s">
        <v>769</v>
      </c>
      <c r="DP79" t="s">
        <v>770</v>
      </c>
      <c r="DU79" t="s">
        <v>19</v>
      </c>
      <c r="DY79" t="s">
        <v>771</v>
      </c>
      <c r="EA79" t="s">
        <v>843</v>
      </c>
      <c r="EG79" t="s">
        <v>3264</v>
      </c>
      <c r="EH79">
        <v>11</v>
      </c>
      <c r="EI79" t="s">
        <v>3265</v>
      </c>
      <c r="EJ79" t="s">
        <v>3266</v>
      </c>
      <c r="EK79" t="s">
        <v>3267</v>
      </c>
      <c r="EL79" t="s">
        <v>3251</v>
      </c>
      <c r="EM79" t="s">
        <v>3268</v>
      </c>
      <c r="EN79" t="s">
        <v>804</v>
      </c>
      <c r="EO79" t="s">
        <v>849</v>
      </c>
      <c r="EW79" t="s">
        <v>780</v>
      </c>
      <c r="EX79">
        <v>17</v>
      </c>
      <c r="EY79" t="s">
        <v>781</v>
      </c>
      <c r="FC79" t="s">
        <v>798</v>
      </c>
      <c r="FH79" s="9" t="s">
        <v>783</v>
      </c>
      <c r="FI79" t="s">
        <v>3269</v>
      </c>
      <c r="FJ79" t="s">
        <v>785</v>
      </c>
      <c r="FK79" t="s">
        <v>784</v>
      </c>
      <c r="FL79" t="s">
        <v>784</v>
      </c>
      <c r="FM79" t="s">
        <v>787</v>
      </c>
      <c r="FN79" t="s">
        <v>787</v>
      </c>
      <c r="FO79" t="s">
        <v>786</v>
      </c>
      <c r="FP79" t="s">
        <v>787</v>
      </c>
      <c r="FQ79" t="s">
        <v>787</v>
      </c>
      <c r="FR79" t="s">
        <v>784</v>
      </c>
      <c r="FS79" t="s">
        <v>786</v>
      </c>
      <c r="FT79" t="s">
        <v>785</v>
      </c>
      <c r="FU79" t="s">
        <v>784</v>
      </c>
      <c r="FV79" t="s">
        <v>787</v>
      </c>
      <c r="FW79" t="s">
        <v>786</v>
      </c>
      <c r="FX79" t="s">
        <v>786</v>
      </c>
      <c r="FY79" t="s">
        <v>787</v>
      </c>
      <c r="FZ79" t="s">
        <v>786</v>
      </c>
      <c r="GA79" t="s">
        <v>786</v>
      </c>
      <c r="GB79" t="s">
        <v>785</v>
      </c>
      <c r="GC79" t="s">
        <v>785</v>
      </c>
      <c r="GD79" t="s">
        <v>786</v>
      </c>
      <c r="GE79" t="s">
        <v>784</v>
      </c>
      <c r="GF79" t="s">
        <v>786</v>
      </c>
      <c r="GG79" t="s">
        <v>787</v>
      </c>
      <c r="GH79" t="s">
        <v>786</v>
      </c>
      <c r="GI79" t="s">
        <v>787</v>
      </c>
      <c r="GJ79" t="s">
        <v>789</v>
      </c>
      <c r="GK79" t="s">
        <v>789</v>
      </c>
      <c r="GL79" t="s">
        <v>789</v>
      </c>
      <c r="GM79" t="s">
        <v>789</v>
      </c>
      <c r="GN79" t="s">
        <v>3270</v>
      </c>
      <c r="GO79" t="s">
        <v>3271</v>
      </c>
      <c r="GP79" t="s">
        <v>3272</v>
      </c>
      <c r="GQ79" t="s">
        <v>3273</v>
      </c>
      <c r="GR79" t="s">
        <v>778</v>
      </c>
      <c r="GS79" t="s">
        <v>849</v>
      </c>
      <c r="HA79" t="s">
        <v>806</v>
      </c>
      <c r="HB79">
        <v>17</v>
      </c>
      <c r="HC79" t="s">
        <v>781</v>
      </c>
      <c r="HG79" t="s">
        <v>798</v>
      </c>
      <c r="HL79" t="s">
        <v>799</v>
      </c>
      <c r="HM79" t="s">
        <v>3274</v>
      </c>
      <c r="HN79" t="s">
        <v>1798</v>
      </c>
      <c r="HO79" t="s">
        <v>3275</v>
      </c>
      <c r="HP79" t="s">
        <v>3276</v>
      </c>
      <c r="HQ79" t="s">
        <v>3277</v>
      </c>
      <c r="HR79" t="s">
        <v>778</v>
      </c>
      <c r="HS79" t="s">
        <v>1092</v>
      </c>
      <c r="IA79" t="s">
        <v>806</v>
      </c>
      <c r="IB79">
        <v>25</v>
      </c>
      <c r="IC79" t="s">
        <v>781</v>
      </c>
      <c r="IE79" t="s">
        <v>858</v>
      </c>
      <c r="IL79" t="s">
        <v>799</v>
      </c>
      <c r="IM79" t="s">
        <v>3278</v>
      </c>
      <c r="IO79" t="s">
        <v>3279</v>
      </c>
      <c r="IP79" t="s">
        <v>3280</v>
      </c>
      <c r="IR79">
        <f t="shared" si="10"/>
        <v>2</v>
      </c>
      <c r="IS79" s="9" t="s">
        <v>811</v>
      </c>
      <c r="IT79" s="9">
        <f t="shared" si="11"/>
        <v>37</v>
      </c>
      <c r="IU79" s="9">
        <v>1980</v>
      </c>
      <c r="IV79" t="s">
        <v>3281</v>
      </c>
      <c r="IW79" t="s">
        <v>1136</v>
      </c>
    </row>
    <row r="80" spans="1:261">
      <c r="A80">
        <v>270</v>
      </c>
      <c r="B80" t="s">
        <v>3282</v>
      </c>
      <c r="C80" t="s">
        <v>3283</v>
      </c>
      <c r="D80" t="s">
        <v>737</v>
      </c>
      <c r="E80" t="s">
        <v>738</v>
      </c>
      <c r="F80" t="s">
        <v>744</v>
      </c>
      <c r="G80">
        <v>29</v>
      </c>
      <c r="I80" t="s">
        <v>739</v>
      </c>
      <c r="J80" t="s">
        <v>740</v>
      </c>
      <c r="K80" t="s">
        <v>3284</v>
      </c>
      <c r="L80">
        <v>900714348</v>
      </c>
      <c r="M80">
        <v>2014</v>
      </c>
      <c r="N80" t="s">
        <v>3285</v>
      </c>
      <c r="O80">
        <v>3177618492</v>
      </c>
      <c r="P80" t="s">
        <v>3286</v>
      </c>
      <c r="Q80" t="s">
        <v>744</v>
      </c>
      <c r="S80" t="s">
        <v>3287</v>
      </c>
      <c r="V80" t="s">
        <v>3288</v>
      </c>
      <c r="W80" t="s">
        <v>3289</v>
      </c>
      <c r="AJ80" t="s">
        <v>3290</v>
      </c>
      <c r="AL80" t="s">
        <v>3290</v>
      </c>
      <c r="AM80" t="s">
        <v>751</v>
      </c>
      <c r="AN80" t="s">
        <v>740</v>
      </c>
      <c r="AO80" t="s">
        <v>1298</v>
      </c>
      <c r="BA80" t="s">
        <v>754</v>
      </c>
      <c r="BD80" t="s">
        <v>3291</v>
      </c>
      <c r="BE80" t="s">
        <v>3292</v>
      </c>
      <c r="BF80" t="s">
        <v>3293</v>
      </c>
      <c r="BG80" t="s">
        <v>3294</v>
      </c>
      <c r="BH80" t="s">
        <v>3295</v>
      </c>
      <c r="BI80" t="s">
        <v>3296</v>
      </c>
      <c r="BJ80" t="s">
        <v>752</v>
      </c>
      <c r="BL80" t="s">
        <v>831</v>
      </c>
      <c r="BO80" t="str">
        <f t="shared" si="9"/>
        <v xml:space="preserve">Producto físico  </v>
      </c>
      <c r="BP80" t="s">
        <v>3297</v>
      </c>
      <c r="BQ80" t="s">
        <v>833</v>
      </c>
      <c r="BV80" t="s">
        <v>3298</v>
      </c>
      <c r="CE80" s="8">
        <v>0</v>
      </c>
      <c r="CF80" s="8">
        <v>0</v>
      </c>
      <c r="CG80" s="8">
        <v>0</v>
      </c>
      <c r="CH80" s="3">
        <v>0</v>
      </c>
      <c r="CI80" s="8">
        <v>0</v>
      </c>
      <c r="CJ80" s="8">
        <v>0</v>
      </c>
      <c r="CK80" s="8">
        <v>0</v>
      </c>
      <c r="CN80" t="s">
        <v>768</v>
      </c>
      <c r="CO80" t="s">
        <v>752</v>
      </c>
      <c r="CQ80" t="s">
        <v>3039</v>
      </c>
      <c r="CR80" t="s">
        <v>752</v>
      </c>
      <c r="CS80">
        <v>2</v>
      </c>
      <c r="CT80">
        <v>0</v>
      </c>
      <c r="CU80">
        <v>0</v>
      </c>
      <c r="CV80">
        <v>0</v>
      </c>
      <c r="CW80">
        <v>0</v>
      </c>
      <c r="CX80">
        <f t="shared" si="7"/>
        <v>2</v>
      </c>
      <c r="CY80" t="s">
        <v>768</v>
      </c>
      <c r="CZ80" t="s">
        <v>752</v>
      </c>
      <c r="DA80" t="s">
        <v>768</v>
      </c>
      <c r="DB80" t="s">
        <v>768</v>
      </c>
      <c r="DC80" t="s">
        <v>768</v>
      </c>
      <c r="DD80" t="s">
        <v>768</v>
      </c>
      <c r="DE80" t="s">
        <v>768</v>
      </c>
      <c r="DF80" t="s">
        <v>768</v>
      </c>
      <c r="DG80" t="s">
        <v>768</v>
      </c>
      <c r="DH80" t="s">
        <v>768</v>
      </c>
      <c r="DI80" s="8">
        <v>500000000</v>
      </c>
      <c r="DJ80" s="8">
        <v>1000000000</v>
      </c>
      <c r="DK80" s="8">
        <v>0</v>
      </c>
      <c r="DL80" s="8">
        <v>0</v>
      </c>
      <c r="DP80" t="s">
        <v>770</v>
      </c>
      <c r="DU80" t="s">
        <v>19</v>
      </c>
      <c r="DZ80" t="s">
        <v>772</v>
      </c>
      <c r="EA80" t="s">
        <v>843</v>
      </c>
      <c r="EG80" t="s">
        <v>3299</v>
      </c>
      <c r="EH80">
        <v>2</v>
      </c>
      <c r="EI80" t="s">
        <v>3300</v>
      </c>
      <c r="EJ80" t="s">
        <v>3301</v>
      </c>
      <c r="EK80" t="s">
        <v>3302</v>
      </c>
      <c r="EL80" t="s">
        <v>3285</v>
      </c>
      <c r="EM80" t="s">
        <v>3303</v>
      </c>
      <c r="EN80" t="s">
        <v>778</v>
      </c>
      <c r="EO80" t="s">
        <v>779</v>
      </c>
      <c r="EW80" t="s">
        <v>780</v>
      </c>
      <c r="EX80">
        <v>10</v>
      </c>
      <c r="EY80" t="s">
        <v>781</v>
      </c>
      <c r="FC80" t="s">
        <v>798</v>
      </c>
      <c r="FH80" t="s">
        <v>752</v>
      </c>
      <c r="FJ80" t="s">
        <v>785</v>
      </c>
      <c r="FK80" t="s">
        <v>784</v>
      </c>
      <c r="FL80" t="s">
        <v>785</v>
      </c>
      <c r="FM80" t="s">
        <v>787</v>
      </c>
      <c r="FN80" t="s">
        <v>787</v>
      </c>
      <c r="FO80" t="s">
        <v>784</v>
      </c>
      <c r="FP80" t="s">
        <v>786</v>
      </c>
      <c r="FQ80" t="s">
        <v>787</v>
      </c>
      <c r="FR80" t="s">
        <v>784</v>
      </c>
      <c r="FS80" t="s">
        <v>786</v>
      </c>
      <c r="FT80" t="s">
        <v>787</v>
      </c>
      <c r="FU80" t="s">
        <v>784</v>
      </c>
      <c r="FV80" t="s">
        <v>784</v>
      </c>
      <c r="FW80" t="s">
        <v>788</v>
      </c>
      <c r="FX80" t="s">
        <v>787</v>
      </c>
      <c r="FY80" t="s">
        <v>784</v>
      </c>
      <c r="FZ80" t="s">
        <v>787</v>
      </c>
      <c r="GA80" t="s">
        <v>786</v>
      </c>
      <c r="GB80" t="s">
        <v>785</v>
      </c>
      <c r="GC80" t="s">
        <v>784</v>
      </c>
      <c r="GD80" t="s">
        <v>786</v>
      </c>
      <c r="GE80" t="s">
        <v>785</v>
      </c>
      <c r="GF80" t="s">
        <v>786</v>
      </c>
      <c r="GG80" t="s">
        <v>787</v>
      </c>
      <c r="GH80" t="s">
        <v>788</v>
      </c>
      <c r="GI80" t="s">
        <v>787</v>
      </c>
      <c r="GJ80" t="s">
        <v>789</v>
      </c>
      <c r="GK80" t="s">
        <v>789</v>
      </c>
      <c r="GL80" t="s">
        <v>789</v>
      </c>
      <c r="GM80" t="s">
        <v>791</v>
      </c>
      <c r="GN80" t="s">
        <v>2623</v>
      </c>
      <c r="GO80" t="s">
        <v>3304</v>
      </c>
      <c r="GP80" t="s">
        <v>3285</v>
      </c>
      <c r="GQ80" t="s">
        <v>3305</v>
      </c>
      <c r="GR80" t="s">
        <v>804</v>
      </c>
      <c r="GS80" t="s">
        <v>1092</v>
      </c>
      <c r="HA80" t="s">
        <v>796</v>
      </c>
      <c r="HB80">
        <v>4</v>
      </c>
      <c r="HF80" t="s">
        <v>901</v>
      </c>
      <c r="HG80" t="s">
        <v>798</v>
      </c>
      <c r="HL80" t="s">
        <v>752</v>
      </c>
      <c r="IR80">
        <f t="shared" si="10"/>
        <v>3</v>
      </c>
      <c r="IS80" s="9" t="s">
        <v>811</v>
      </c>
      <c r="IT80" s="9">
        <f t="shared" si="11"/>
        <v>50</v>
      </c>
      <c r="IU80" s="9">
        <v>1967</v>
      </c>
      <c r="IV80" t="s">
        <v>3306</v>
      </c>
      <c r="IW80" t="s">
        <v>1054</v>
      </c>
      <c r="IZ80">
        <v>1</v>
      </c>
    </row>
    <row r="81" spans="1:261">
      <c r="A81">
        <v>283</v>
      </c>
      <c r="B81" t="s">
        <v>3307</v>
      </c>
      <c r="C81" t="s">
        <v>3308</v>
      </c>
      <c r="D81" t="s">
        <v>737</v>
      </c>
      <c r="E81" t="s">
        <v>738</v>
      </c>
      <c r="F81" t="s">
        <v>1096</v>
      </c>
      <c r="G81">
        <v>2</v>
      </c>
      <c r="I81" t="s">
        <v>739</v>
      </c>
      <c r="J81" t="s">
        <v>740</v>
      </c>
      <c r="K81" t="s">
        <v>3309</v>
      </c>
      <c r="L81">
        <v>900105016</v>
      </c>
      <c r="M81">
        <v>2006</v>
      </c>
      <c r="N81" t="s">
        <v>3310</v>
      </c>
      <c r="O81">
        <v>3174408079</v>
      </c>
      <c r="P81" t="s">
        <v>3311</v>
      </c>
      <c r="Q81" t="s">
        <v>744</v>
      </c>
      <c r="S81" t="s">
        <v>3312</v>
      </c>
      <c r="U81" t="s">
        <v>3313</v>
      </c>
      <c r="V81" t="s">
        <v>3314</v>
      </c>
      <c r="W81" t="s">
        <v>749</v>
      </c>
      <c r="X81" t="s">
        <v>2159</v>
      </c>
      <c r="AL81" t="s">
        <v>2159</v>
      </c>
      <c r="AM81" t="s">
        <v>751</v>
      </c>
      <c r="AN81" t="s">
        <v>740</v>
      </c>
      <c r="AO81" t="s">
        <v>753</v>
      </c>
      <c r="BA81" t="s">
        <v>754</v>
      </c>
      <c r="BD81" t="s">
        <v>3315</v>
      </c>
      <c r="BE81" t="s">
        <v>3316</v>
      </c>
      <c r="BF81" t="s">
        <v>3317</v>
      </c>
      <c r="BG81" t="s">
        <v>3318</v>
      </c>
      <c r="BH81" t="s">
        <v>3319</v>
      </c>
      <c r="BI81" t="s">
        <v>3320</v>
      </c>
      <c r="BJ81" t="s">
        <v>752</v>
      </c>
      <c r="BN81" t="s">
        <v>761</v>
      </c>
      <c r="BO81" t="str">
        <f t="shared" si="9"/>
        <v xml:space="preserve">  Servicio</v>
      </c>
      <c r="BP81" t="s">
        <v>3321</v>
      </c>
      <c r="BZ81" t="s">
        <v>764</v>
      </c>
      <c r="CD81">
        <v>95</v>
      </c>
      <c r="CE81" s="13">
        <v>1010574480</v>
      </c>
      <c r="CF81" s="12">
        <v>1171188000</v>
      </c>
      <c r="CG81" s="12">
        <v>1864311000</v>
      </c>
      <c r="CH81">
        <v>450000000</v>
      </c>
      <c r="CI81" s="8">
        <v>124903685</v>
      </c>
      <c r="CJ81" s="8">
        <v>115688329</v>
      </c>
      <c r="CK81" s="8">
        <v>518697242</v>
      </c>
      <c r="CN81" t="s">
        <v>3322</v>
      </c>
      <c r="CO81" t="s">
        <v>752</v>
      </c>
      <c r="CQ81" t="s">
        <v>3039</v>
      </c>
      <c r="CR81" t="s">
        <v>740</v>
      </c>
      <c r="CS81">
        <v>6</v>
      </c>
      <c r="CT81">
        <v>0</v>
      </c>
      <c r="CU81">
        <v>0</v>
      </c>
      <c r="CV81">
        <v>0</v>
      </c>
      <c r="CW81">
        <v>0</v>
      </c>
      <c r="CX81">
        <f t="shared" si="7"/>
        <v>6</v>
      </c>
      <c r="CY81" t="s">
        <v>3323</v>
      </c>
      <c r="CZ81" t="s">
        <v>740</v>
      </c>
      <c r="DA81" t="s">
        <v>997</v>
      </c>
      <c r="DB81" t="s">
        <v>3324</v>
      </c>
      <c r="DC81" t="s">
        <v>768</v>
      </c>
      <c r="DD81" t="s">
        <v>768</v>
      </c>
      <c r="DE81" t="s">
        <v>768</v>
      </c>
      <c r="DF81" t="s">
        <v>768</v>
      </c>
      <c r="DG81" t="s">
        <v>768</v>
      </c>
      <c r="DH81" t="s">
        <v>768</v>
      </c>
      <c r="DI81" s="8">
        <v>1395000000</v>
      </c>
      <c r="DJ81" s="8">
        <v>1436850000</v>
      </c>
      <c r="DK81" s="8">
        <v>27900000</v>
      </c>
      <c r="DL81" s="8">
        <v>45000000</v>
      </c>
      <c r="DM81" t="s">
        <v>887</v>
      </c>
      <c r="DN81" t="s">
        <v>888</v>
      </c>
      <c r="DO81" t="s">
        <v>769</v>
      </c>
      <c r="DW81" t="s">
        <v>26</v>
      </c>
      <c r="DZ81" t="s">
        <v>772</v>
      </c>
      <c r="EA81" t="s">
        <v>843</v>
      </c>
      <c r="EG81" t="s">
        <v>3325</v>
      </c>
      <c r="EH81">
        <v>3</v>
      </c>
      <c r="EI81" t="s">
        <v>3326</v>
      </c>
      <c r="EJ81" t="s">
        <v>3327</v>
      </c>
      <c r="EK81" t="s">
        <v>3328</v>
      </c>
      <c r="EL81" t="s">
        <v>3329</v>
      </c>
      <c r="EM81" t="s">
        <v>3330</v>
      </c>
      <c r="EN81" t="s">
        <v>778</v>
      </c>
      <c r="EO81" t="s">
        <v>1092</v>
      </c>
      <c r="EW81" t="s">
        <v>780</v>
      </c>
      <c r="EX81">
        <v>0</v>
      </c>
      <c r="EY81" t="s">
        <v>781</v>
      </c>
      <c r="FC81" t="s">
        <v>798</v>
      </c>
      <c r="FH81" s="9" t="s">
        <v>783</v>
      </c>
      <c r="FI81">
        <v>2</v>
      </c>
      <c r="FJ81" t="s">
        <v>784</v>
      </c>
      <c r="FK81" t="s">
        <v>785</v>
      </c>
      <c r="FL81" t="s">
        <v>784</v>
      </c>
      <c r="FM81" t="s">
        <v>785</v>
      </c>
      <c r="FN81" t="s">
        <v>785</v>
      </c>
      <c r="FO81" t="s">
        <v>786</v>
      </c>
      <c r="FP81" t="s">
        <v>786</v>
      </c>
      <c r="FQ81" t="s">
        <v>787</v>
      </c>
      <c r="FR81" t="s">
        <v>785</v>
      </c>
      <c r="FS81" t="s">
        <v>786</v>
      </c>
      <c r="FT81" t="s">
        <v>784</v>
      </c>
      <c r="FU81" t="s">
        <v>785</v>
      </c>
      <c r="FV81" t="s">
        <v>784</v>
      </c>
      <c r="FW81" t="s">
        <v>787</v>
      </c>
      <c r="FX81" t="s">
        <v>787</v>
      </c>
      <c r="FY81" t="s">
        <v>785</v>
      </c>
      <c r="FZ81" t="s">
        <v>788</v>
      </c>
      <c r="GA81" t="s">
        <v>788</v>
      </c>
      <c r="GB81" t="s">
        <v>787</v>
      </c>
      <c r="GC81" t="s">
        <v>784</v>
      </c>
      <c r="GD81" t="s">
        <v>788</v>
      </c>
      <c r="GE81" t="s">
        <v>784</v>
      </c>
      <c r="GF81" t="s">
        <v>786</v>
      </c>
      <c r="GG81" t="s">
        <v>787</v>
      </c>
      <c r="GH81" t="s">
        <v>788</v>
      </c>
      <c r="GI81" t="s">
        <v>784</v>
      </c>
      <c r="GJ81" t="s">
        <v>789</v>
      </c>
      <c r="GK81" t="s">
        <v>789</v>
      </c>
      <c r="GL81" t="s">
        <v>789</v>
      </c>
      <c r="GM81" t="s">
        <v>791</v>
      </c>
      <c r="GN81" t="s">
        <v>3331</v>
      </c>
      <c r="GO81" t="s">
        <v>3332</v>
      </c>
      <c r="GP81" t="s">
        <v>3333</v>
      </c>
      <c r="GQ81" t="s">
        <v>3334</v>
      </c>
      <c r="GR81" t="s">
        <v>778</v>
      </c>
      <c r="GS81" t="s">
        <v>849</v>
      </c>
      <c r="HA81" t="s">
        <v>857</v>
      </c>
      <c r="HB81">
        <v>0</v>
      </c>
      <c r="HE81" t="s">
        <v>858</v>
      </c>
      <c r="HJ81" t="s">
        <v>807</v>
      </c>
      <c r="HK81" t="s">
        <v>3335</v>
      </c>
      <c r="HL81" t="s">
        <v>752</v>
      </c>
      <c r="HN81" t="s">
        <v>3336</v>
      </c>
      <c r="HO81" t="s">
        <v>3337</v>
      </c>
      <c r="HP81" t="s">
        <v>3338</v>
      </c>
      <c r="HQ81" t="s">
        <v>3339</v>
      </c>
      <c r="HR81" t="s">
        <v>804</v>
      </c>
      <c r="HS81" t="s">
        <v>849</v>
      </c>
      <c r="IA81" t="s">
        <v>796</v>
      </c>
      <c r="IB81">
        <v>0</v>
      </c>
      <c r="IG81" t="s">
        <v>798</v>
      </c>
      <c r="II81" t="s">
        <v>782</v>
      </c>
      <c r="IL81" t="s">
        <v>799</v>
      </c>
      <c r="IM81">
        <v>3</v>
      </c>
      <c r="IN81" t="s">
        <v>3340</v>
      </c>
      <c r="IO81" t="s">
        <v>3341</v>
      </c>
      <c r="IP81" t="s">
        <v>3342</v>
      </c>
      <c r="IQ81">
        <v>3117711745</v>
      </c>
      <c r="IR81">
        <f t="shared" si="10"/>
        <v>11</v>
      </c>
      <c r="IS81" s="9" t="s">
        <v>811</v>
      </c>
      <c r="IT81" s="9">
        <f t="shared" si="11"/>
        <v>59</v>
      </c>
      <c r="IU81" s="9">
        <v>1958</v>
      </c>
      <c r="IV81" t="s">
        <v>3343</v>
      </c>
      <c r="IW81" t="s">
        <v>1136</v>
      </c>
      <c r="JA81">
        <v>1</v>
      </c>
    </row>
    <row r="82" spans="1:261">
      <c r="A82">
        <v>284</v>
      </c>
      <c r="B82" t="s">
        <v>3344</v>
      </c>
      <c r="C82" t="s">
        <v>3345</v>
      </c>
      <c r="D82" t="s">
        <v>737</v>
      </c>
      <c r="E82" t="s">
        <v>738</v>
      </c>
      <c r="F82" t="s">
        <v>1782</v>
      </c>
      <c r="G82">
        <v>29</v>
      </c>
      <c r="I82" t="s">
        <v>739</v>
      </c>
      <c r="J82" t="s">
        <v>740</v>
      </c>
      <c r="K82" t="s">
        <v>3346</v>
      </c>
      <c r="L82">
        <v>901047077</v>
      </c>
      <c r="M82">
        <v>2014</v>
      </c>
      <c r="N82" t="s">
        <v>3347</v>
      </c>
      <c r="O82">
        <v>3183606872</v>
      </c>
      <c r="P82" t="s">
        <v>3348</v>
      </c>
      <c r="Q82" t="s">
        <v>744</v>
      </c>
      <c r="S82" t="s">
        <v>3349</v>
      </c>
      <c r="T82" t="s">
        <v>3350</v>
      </c>
      <c r="U82" t="s">
        <v>3351</v>
      </c>
      <c r="V82" t="s">
        <v>3352</v>
      </c>
      <c r="W82" t="s">
        <v>1144</v>
      </c>
      <c r="AM82" t="s">
        <v>751</v>
      </c>
      <c r="AN82" t="s">
        <v>752</v>
      </c>
      <c r="AO82" t="s">
        <v>1298</v>
      </c>
      <c r="BA82" t="s">
        <v>754</v>
      </c>
      <c r="BD82" t="s">
        <v>3353</v>
      </c>
      <c r="BE82" t="s">
        <v>3354</v>
      </c>
      <c r="BF82" t="s">
        <v>3355</v>
      </c>
      <c r="BG82" t="s">
        <v>3356</v>
      </c>
      <c r="BH82" t="s">
        <v>3357</v>
      </c>
      <c r="BI82" t="s">
        <v>3358</v>
      </c>
      <c r="BJ82" t="s">
        <v>752</v>
      </c>
      <c r="BM82" t="s">
        <v>1152</v>
      </c>
      <c r="BN82" t="s">
        <v>761</v>
      </c>
      <c r="BO82" t="str">
        <f t="shared" si="9"/>
        <v xml:space="preserve"> Producto no físico (Desarrollo de Software, contenido multimedia, etc.) Servicio</v>
      </c>
      <c r="BP82" t="s">
        <v>3359</v>
      </c>
      <c r="BY82" t="s">
        <v>763</v>
      </c>
      <c r="BZ82" t="s">
        <v>764</v>
      </c>
      <c r="CC82">
        <v>2</v>
      </c>
      <c r="CD82">
        <v>80</v>
      </c>
      <c r="CE82" s="8">
        <v>2000000</v>
      </c>
      <c r="CF82" s="8">
        <v>3000000</v>
      </c>
      <c r="CG82" s="8">
        <v>3000000</v>
      </c>
      <c r="CH82" s="3">
        <v>5500000</v>
      </c>
      <c r="CI82" s="8">
        <v>0</v>
      </c>
      <c r="CJ82" s="8">
        <v>0</v>
      </c>
      <c r="CK82" s="8">
        <v>0</v>
      </c>
      <c r="CN82" t="s">
        <v>768</v>
      </c>
      <c r="CO82" t="s">
        <v>752</v>
      </c>
      <c r="CQ82" t="s">
        <v>3039</v>
      </c>
      <c r="CR82" t="s">
        <v>740</v>
      </c>
      <c r="CS82">
        <v>0</v>
      </c>
      <c r="CT82">
        <v>0</v>
      </c>
      <c r="CU82">
        <v>0</v>
      </c>
      <c r="CV82">
        <v>0</v>
      </c>
      <c r="CW82">
        <v>0</v>
      </c>
      <c r="CX82">
        <f t="shared" si="7"/>
        <v>0</v>
      </c>
      <c r="CY82" t="s">
        <v>768</v>
      </c>
      <c r="CZ82" t="s">
        <v>752</v>
      </c>
      <c r="DA82" t="s">
        <v>768</v>
      </c>
      <c r="DB82" t="s">
        <v>768</v>
      </c>
      <c r="DC82" t="s">
        <v>768</v>
      </c>
      <c r="DD82" t="s">
        <v>768</v>
      </c>
      <c r="DE82" t="s">
        <v>768</v>
      </c>
      <c r="DF82" t="s">
        <v>768</v>
      </c>
      <c r="DG82" t="s">
        <v>768</v>
      </c>
      <c r="DH82" t="s">
        <v>768</v>
      </c>
      <c r="DI82" s="8">
        <v>20000000</v>
      </c>
      <c r="DJ82" s="8">
        <v>40000000</v>
      </c>
      <c r="DK82" s="8">
        <v>0</v>
      </c>
      <c r="DL82" s="8">
        <v>0</v>
      </c>
      <c r="DM82" t="s">
        <v>887</v>
      </c>
      <c r="DR82" t="s">
        <v>1034</v>
      </c>
      <c r="EA82" t="s">
        <v>843</v>
      </c>
      <c r="EB82" t="s">
        <v>75</v>
      </c>
      <c r="EG82" t="s">
        <v>3360</v>
      </c>
      <c r="EH82">
        <v>1</v>
      </c>
      <c r="EI82" t="s">
        <v>3361</v>
      </c>
      <c r="EJ82" t="s">
        <v>3362</v>
      </c>
      <c r="EK82" t="s">
        <v>3363</v>
      </c>
      <c r="EL82" t="s">
        <v>3347</v>
      </c>
      <c r="EM82" t="s">
        <v>3364</v>
      </c>
      <c r="EN82" t="s">
        <v>804</v>
      </c>
      <c r="EO82" t="s">
        <v>779</v>
      </c>
      <c r="EW82" t="s">
        <v>780</v>
      </c>
      <c r="EX82">
        <v>5</v>
      </c>
      <c r="EZ82" t="s">
        <v>797</v>
      </c>
      <c r="FD82" t="s">
        <v>853</v>
      </c>
      <c r="FH82" s="9" t="s">
        <v>783</v>
      </c>
      <c r="FI82" t="s">
        <v>3365</v>
      </c>
      <c r="FJ82" t="s">
        <v>785</v>
      </c>
      <c r="FK82" t="s">
        <v>787</v>
      </c>
      <c r="FL82" t="s">
        <v>785</v>
      </c>
      <c r="FM82" t="s">
        <v>787</v>
      </c>
      <c r="FN82" t="s">
        <v>785</v>
      </c>
      <c r="FO82" t="s">
        <v>787</v>
      </c>
      <c r="FP82" t="s">
        <v>785</v>
      </c>
      <c r="FQ82" t="s">
        <v>788</v>
      </c>
      <c r="FR82" t="s">
        <v>785</v>
      </c>
      <c r="FS82" t="s">
        <v>786</v>
      </c>
      <c r="FT82" t="s">
        <v>787</v>
      </c>
      <c r="FU82" t="s">
        <v>786</v>
      </c>
      <c r="FV82" t="s">
        <v>788</v>
      </c>
      <c r="FW82" t="s">
        <v>786</v>
      </c>
      <c r="FX82" t="s">
        <v>785</v>
      </c>
      <c r="FY82" t="s">
        <v>785</v>
      </c>
      <c r="FZ82" t="s">
        <v>786</v>
      </c>
      <c r="GA82" t="s">
        <v>788</v>
      </c>
      <c r="GB82" t="s">
        <v>785</v>
      </c>
      <c r="GC82" t="s">
        <v>784</v>
      </c>
      <c r="GD82" t="s">
        <v>786</v>
      </c>
      <c r="GE82" t="s">
        <v>785</v>
      </c>
      <c r="GF82" t="s">
        <v>788</v>
      </c>
      <c r="GG82" t="s">
        <v>788</v>
      </c>
      <c r="GH82" t="s">
        <v>788</v>
      </c>
      <c r="GI82" t="s">
        <v>788</v>
      </c>
      <c r="GJ82" t="s">
        <v>789</v>
      </c>
      <c r="GK82" t="s">
        <v>789</v>
      </c>
      <c r="GL82" t="s">
        <v>789</v>
      </c>
      <c r="GM82" t="s">
        <v>789</v>
      </c>
      <c r="IO82" t="s">
        <v>3366</v>
      </c>
      <c r="IP82" t="s">
        <v>3367</v>
      </c>
      <c r="IQ82">
        <v>3183606872</v>
      </c>
      <c r="IR82">
        <f t="shared" si="10"/>
        <v>3</v>
      </c>
      <c r="IS82" s="9" t="s">
        <v>811</v>
      </c>
      <c r="IT82" s="9">
        <f t="shared" si="11"/>
        <v>28</v>
      </c>
      <c r="IU82" s="9">
        <v>1989</v>
      </c>
      <c r="IV82" t="s">
        <v>3347</v>
      </c>
      <c r="IW82" t="s">
        <v>973</v>
      </c>
      <c r="IZ82">
        <v>1</v>
      </c>
    </row>
    <row r="83" spans="1:261">
      <c r="A83">
        <v>288</v>
      </c>
      <c r="B83" t="s">
        <v>3368</v>
      </c>
      <c r="C83" t="s">
        <v>3369</v>
      </c>
      <c r="D83" t="s">
        <v>737</v>
      </c>
      <c r="E83" t="s">
        <v>738</v>
      </c>
      <c r="F83" t="s">
        <v>1096</v>
      </c>
      <c r="G83">
        <v>2</v>
      </c>
      <c r="I83" t="s">
        <v>739</v>
      </c>
      <c r="J83" t="s">
        <v>740</v>
      </c>
      <c r="K83" t="s">
        <v>3370</v>
      </c>
      <c r="L83">
        <v>319447825</v>
      </c>
      <c r="M83">
        <v>2015</v>
      </c>
      <c r="N83" t="s">
        <v>3371</v>
      </c>
      <c r="O83">
        <v>3821117</v>
      </c>
      <c r="P83" t="s">
        <v>3372</v>
      </c>
      <c r="Q83" t="s">
        <v>744</v>
      </c>
      <c r="S83" t="s">
        <v>3373</v>
      </c>
      <c r="T83" t="s">
        <v>3374</v>
      </c>
      <c r="U83" t="s">
        <v>3375</v>
      </c>
      <c r="V83" t="s">
        <v>3376</v>
      </c>
      <c r="W83" t="s">
        <v>3377</v>
      </c>
      <c r="AM83" t="s">
        <v>751</v>
      </c>
      <c r="AN83" t="s">
        <v>752</v>
      </c>
      <c r="AO83" t="s">
        <v>753</v>
      </c>
      <c r="BA83" t="s">
        <v>754</v>
      </c>
      <c r="BD83" t="s">
        <v>3378</v>
      </c>
      <c r="BE83" t="s">
        <v>3379</v>
      </c>
      <c r="BF83" t="s">
        <v>3380</v>
      </c>
      <c r="BG83" t="s">
        <v>3381</v>
      </c>
      <c r="BH83" t="s">
        <v>3382</v>
      </c>
      <c r="BI83" t="s">
        <v>3383</v>
      </c>
      <c r="BJ83" t="s">
        <v>752</v>
      </c>
      <c r="BN83" t="s">
        <v>761</v>
      </c>
      <c r="BO83" t="str">
        <f t="shared" si="9"/>
        <v xml:space="preserve">  Servicio</v>
      </c>
      <c r="BP83" t="s">
        <v>3384</v>
      </c>
      <c r="BZ83" t="s">
        <v>764</v>
      </c>
      <c r="CD83">
        <v>90</v>
      </c>
      <c r="CE83" s="8">
        <v>0</v>
      </c>
      <c r="CF83" s="8">
        <v>29360000</v>
      </c>
      <c r="CG83" s="8">
        <v>147797400</v>
      </c>
      <c r="CH83">
        <v>28650000</v>
      </c>
      <c r="CI83" s="8">
        <v>0</v>
      </c>
      <c r="CJ83" s="8">
        <v>1330100</v>
      </c>
      <c r="CK83" s="8">
        <v>5650000</v>
      </c>
      <c r="CN83" t="s">
        <v>3385</v>
      </c>
      <c r="CO83" t="s">
        <v>752</v>
      </c>
      <c r="CQ83" t="s">
        <v>839</v>
      </c>
      <c r="CR83" t="s">
        <v>752</v>
      </c>
      <c r="CS83">
        <v>0</v>
      </c>
      <c r="CT83">
        <v>0</v>
      </c>
      <c r="CU83">
        <v>14</v>
      </c>
      <c r="CV83">
        <v>0</v>
      </c>
      <c r="CW83">
        <v>5</v>
      </c>
      <c r="CX83">
        <f t="shared" si="7"/>
        <v>19</v>
      </c>
      <c r="CY83" t="s">
        <v>3386</v>
      </c>
      <c r="CZ83" t="s">
        <v>752</v>
      </c>
      <c r="DA83" t="s">
        <v>768</v>
      </c>
      <c r="DB83" t="s">
        <v>768</v>
      </c>
      <c r="DC83" t="s">
        <v>768</v>
      </c>
      <c r="DD83" t="s">
        <v>768</v>
      </c>
      <c r="DE83" t="s">
        <v>768</v>
      </c>
      <c r="DF83" t="s">
        <v>768</v>
      </c>
      <c r="DG83" t="s">
        <v>768</v>
      </c>
      <c r="DH83" t="s">
        <v>768</v>
      </c>
      <c r="DI83" s="8">
        <v>180000000</v>
      </c>
      <c r="DJ83" s="8">
        <v>250000000</v>
      </c>
      <c r="DK83" s="8">
        <v>22000000</v>
      </c>
      <c r="DL83" s="8">
        <v>45000000</v>
      </c>
      <c r="DM83" t="s">
        <v>887</v>
      </c>
      <c r="DN83" t="s">
        <v>888</v>
      </c>
      <c r="DO83" t="s">
        <v>769</v>
      </c>
      <c r="DP83" t="s">
        <v>770</v>
      </c>
      <c r="DY83" t="s">
        <v>771</v>
      </c>
      <c r="EA83" t="s">
        <v>843</v>
      </c>
      <c r="EB83" t="s">
        <v>75</v>
      </c>
      <c r="EG83" t="s">
        <v>3387</v>
      </c>
      <c r="EH83">
        <v>19</v>
      </c>
      <c r="EI83" t="s">
        <v>3388</v>
      </c>
      <c r="EJ83" t="s">
        <v>3389</v>
      </c>
      <c r="EK83" t="s">
        <v>3390</v>
      </c>
      <c r="EL83" t="s">
        <v>3371</v>
      </c>
      <c r="EM83" t="s">
        <v>3391</v>
      </c>
      <c r="EN83" t="s">
        <v>804</v>
      </c>
      <c r="EO83" t="s">
        <v>849</v>
      </c>
      <c r="EW83" t="s">
        <v>780</v>
      </c>
      <c r="EX83">
        <v>7</v>
      </c>
      <c r="EY83" t="s">
        <v>781</v>
      </c>
      <c r="FC83" t="s">
        <v>798</v>
      </c>
      <c r="FH83" t="s">
        <v>752</v>
      </c>
      <c r="FJ83" t="s">
        <v>785</v>
      </c>
      <c r="FK83" t="s">
        <v>785</v>
      </c>
      <c r="FL83" t="s">
        <v>785</v>
      </c>
      <c r="FM83" t="s">
        <v>787</v>
      </c>
      <c r="FN83" t="s">
        <v>787</v>
      </c>
      <c r="FO83" t="s">
        <v>787</v>
      </c>
      <c r="FP83" t="s">
        <v>786</v>
      </c>
      <c r="FQ83" t="s">
        <v>787</v>
      </c>
      <c r="FR83" t="s">
        <v>785</v>
      </c>
      <c r="FS83" t="s">
        <v>786</v>
      </c>
      <c r="FT83" t="s">
        <v>785</v>
      </c>
      <c r="FU83" t="s">
        <v>785</v>
      </c>
      <c r="FV83" t="s">
        <v>786</v>
      </c>
      <c r="FW83" t="s">
        <v>786</v>
      </c>
      <c r="FX83" t="s">
        <v>787</v>
      </c>
      <c r="FY83" t="s">
        <v>784</v>
      </c>
      <c r="FZ83" t="s">
        <v>786</v>
      </c>
      <c r="GA83" t="s">
        <v>786</v>
      </c>
      <c r="GB83" t="s">
        <v>784</v>
      </c>
      <c r="GC83" t="s">
        <v>784</v>
      </c>
      <c r="GD83" t="s">
        <v>788</v>
      </c>
      <c r="GE83" t="s">
        <v>785</v>
      </c>
      <c r="GF83" t="s">
        <v>787</v>
      </c>
      <c r="GG83" t="s">
        <v>787</v>
      </c>
      <c r="GH83" t="s">
        <v>786</v>
      </c>
      <c r="GI83" t="s">
        <v>785</v>
      </c>
      <c r="GJ83" t="s">
        <v>1082</v>
      </c>
      <c r="GK83" t="s">
        <v>1083</v>
      </c>
      <c r="GL83" t="s">
        <v>790</v>
      </c>
      <c r="GM83" t="s">
        <v>791</v>
      </c>
      <c r="GN83" t="s">
        <v>3392</v>
      </c>
      <c r="GO83" t="s">
        <v>3393</v>
      </c>
      <c r="GP83" t="s">
        <v>3394</v>
      </c>
      <c r="GQ83" t="s">
        <v>3395</v>
      </c>
      <c r="GR83" t="s">
        <v>778</v>
      </c>
      <c r="GS83" t="s">
        <v>1092</v>
      </c>
      <c r="HA83" t="s">
        <v>796</v>
      </c>
      <c r="HB83">
        <v>4</v>
      </c>
      <c r="HC83" t="s">
        <v>781</v>
      </c>
      <c r="HG83" t="s">
        <v>798</v>
      </c>
      <c r="HL83" t="s">
        <v>799</v>
      </c>
      <c r="HM83">
        <v>3</v>
      </c>
      <c r="HN83" t="s">
        <v>3396</v>
      </c>
      <c r="HO83" t="s">
        <v>3397</v>
      </c>
      <c r="HP83" t="s">
        <v>3398</v>
      </c>
      <c r="HQ83" t="s">
        <v>3399</v>
      </c>
      <c r="HR83" t="s">
        <v>778</v>
      </c>
      <c r="HS83" t="s">
        <v>849</v>
      </c>
      <c r="IA83" t="s">
        <v>806</v>
      </c>
      <c r="IB83">
        <v>15</v>
      </c>
      <c r="IH83" t="s">
        <v>853</v>
      </c>
      <c r="IJ83" t="s">
        <v>807</v>
      </c>
      <c r="IK83" t="s">
        <v>3400</v>
      </c>
      <c r="IL83" t="s">
        <v>799</v>
      </c>
      <c r="IM83">
        <v>1</v>
      </c>
      <c r="IN83" t="s">
        <v>3401</v>
      </c>
      <c r="IR83">
        <f t="shared" si="10"/>
        <v>2</v>
      </c>
      <c r="IS83" s="9" t="s">
        <v>811</v>
      </c>
      <c r="IT83" s="9">
        <f t="shared" si="11"/>
        <v>37</v>
      </c>
      <c r="IU83" s="9">
        <v>1980</v>
      </c>
      <c r="IV83" t="s">
        <v>3371</v>
      </c>
      <c r="IW83" t="s">
        <v>807</v>
      </c>
      <c r="IX83" t="s">
        <v>3402</v>
      </c>
    </row>
    <row r="84" spans="1:261">
      <c r="A84">
        <v>298</v>
      </c>
      <c r="B84" t="s">
        <v>3403</v>
      </c>
      <c r="C84" t="s">
        <v>3404</v>
      </c>
      <c r="D84" t="s">
        <v>737</v>
      </c>
      <c r="E84" t="s">
        <v>738</v>
      </c>
      <c r="F84" t="s">
        <v>1262</v>
      </c>
      <c r="G84">
        <v>34</v>
      </c>
      <c r="I84" t="s">
        <v>739</v>
      </c>
      <c r="J84" t="s">
        <v>740</v>
      </c>
      <c r="K84" t="s">
        <v>3405</v>
      </c>
      <c r="L84">
        <v>900735461</v>
      </c>
      <c r="M84">
        <v>2014</v>
      </c>
      <c r="N84" t="s">
        <v>3406</v>
      </c>
      <c r="O84">
        <v>3168303599</v>
      </c>
      <c r="P84" t="s">
        <v>3407</v>
      </c>
      <c r="Q84" t="s">
        <v>744</v>
      </c>
      <c r="S84" t="s">
        <v>3408</v>
      </c>
      <c r="T84" t="s">
        <v>3409</v>
      </c>
      <c r="U84" t="s">
        <v>3410</v>
      </c>
      <c r="V84" t="s">
        <v>3411</v>
      </c>
      <c r="W84" t="s">
        <v>1101</v>
      </c>
      <c r="AB84" t="s">
        <v>1173</v>
      </c>
      <c r="AL84" t="str">
        <f>AB84</f>
        <v>Construcción de edificaciones para uso residencial</v>
      </c>
      <c r="AM84" t="s">
        <v>751</v>
      </c>
      <c r="AN84" t="s">
        <v>752</v>
      </c>
      <c r="AO84" t="s">
        <v>753</v>
      </c>
      <c r="AY84" t="s">
        <v>912</v>
      </c>
      <c r="BD84" t="s">
        <v>3412</v>
      </c>
      <c r="BE84" t="s">
        <v>3413</v>
      </c>
      <c r="BF84" t="s">
        <v>3414</v>
      </c>
      <c r="BG84" t="s">
        <v>3415</v>
      </c>
      <c r="BH84" t="s">
        <v>3416</v>
      </c>
      <c r="BI84" t="s">
        <v>3417</v>
      </c>
      <c r="BJ84" t="s">
        <v>752</v>
      </c>
      <c r="BL84" t="s">
        <v>831</v>
      </c>
      <c r="BO84" t="str">
        <f t="shared" si="9"/>
        <v xml:space="preserve">Producto físico  </v>
      </c>
      <c r="BP84" t="s">
        <v>3418</v>
      </c>
      <c r="BQ84" t="s">
        <v>833</v>
      </c>
      <c r="BR84" t="s">
        <v>834</v>
      </c>
      <c r="BU84">
        <v>240</v>
      </c>
      <c r="BV84" t="s">
        <v>3419</v>
      </c>
      <c r="CE84" s="8">
        <v>0</v>
      </c>
      <c r="CF84" s="8">
        <v>445494000</v>
      </c>
      <c r="CG84" s="8">
        <v>1556875000</v>
      </c>
      <c r="CH84">
        <v>450000000</v>
      </c>
      <c r="CI84" s="10" t="s">
        <v>3420</v>
      </c>
      <c r="CJ84" s="8">
        <v>66753000</v>
      </c>
      <c r="CK84" s="8">
        <v>46617000</v>
      </c>
      <c r="CN84" t="s">
        <v>3421</v>
      </c>
      <c r="CO84" t="s">
        <v>752</v>
      </c>
      <c r="CQ84" t="s">
        <v>1547</v>
      </c>
      <c r="CR84" t="s">
        <v>740</v>
      </c>
      <c r="CS84">
        <v>9</v>
      </c>
      <c r="CT84">
        <v>0</v>
      </c>
      <c r="CU84">
        <v>80</v>
      </c>
      <c r="CV84">
        <v>0</v>
      </c>
      <c r="CW84">
        <v>0</v>
      </c>
      <c r="CX84">
        <f t="shared" si="7"/>
        <v>89</v>
      </c>
      <c r="CY84" t="s">
        <v>1345</v>
      </c>
      <c r="CZ84" t="s">
        <v>740</v>
      </c>
      <c r="DA84" t="s">
        <v>3422</v>
      </c>
      <c r="DB84" t="s">
        <v>885</v>
      </c>
      <c r="DC84" t="s">
        <v>768</v>
      </c>
      <c r="DD84" t="s">
        <v>768</v>
      </c>
      <c r="DE84" t="s">
        <v>768</v>
      </c>
      <c r="DF84" t="s">
        <v>3423</v>
      </c>
      <c r="DG84" t="s">
        <v>768</v>
      </c>
      <c r="DH84" t="s">
        <v>768</v>
      </c>
      <c r="DI84" s="8">
        <v>5800000000</v>
      </c>
      <c r="DJ84" s="8">
        <v>8500000000</v>
      </c>
      <c r="DK84" s="8">
        <v>850000000</v>
      </c>
      <c r="DL84" s="8">
        <v>1500000000</v>
      </c>
      <c r="DN84" t="s">
        <v>888</v>
      </c>
      <c r="DV84" t="s">
        <v>49</v>
      </c>
      <c r="DY84" t="s">
        <v>771</v>
      </c>
      <c r="EA84" t="s">
        <v>843</v>
      </c>
      <c r="EG84" t="s">
        <v>3424</v>
      </c>
      <c r="EH84">
        <v>3</v>
      </c>
      <c r="EI84" t="s">
        <v>3425</v>
      </c>
      <c r="EJ84" t="s">
        <v>3009</v>
      </c>
      <c r="EK84" t="s">
        <v>3426</v>
      </c>
      <c r="EL84" t="s">
        <v>3406</v>
      </c>
      <c r="EM84" t="s">
        <v>3427</v>
      </c>
      <c r="EN84" t="s">
        <v>778</v>
      </c>
      <c r="EO84" t="s">
        <v>1092</v>
      </c>
      <c r="EW84" t="s">
        <v>780</v>
      </c>
      <c r="EX84">
        <v>10</v>
      </c>
      <c r="EY84" t="s">
        <v>781</v>
      </c>
      <c r="FD84" t="s">
        <v>853</v>
      </c>
      <c r="FH84" t="s">
        <v>752</v>
      </c>
      <c r="FJ84" t="s">
        <v>784</v>
      </c>
      <c r="FK84" t="s">
        <v>787</v>
      </c>
      <c r="FL84" t="s">
        <v>785</v>
      </c>
      <c r="FM84" t="s">
        <v>787</v>
      </c>
      <c r="FN84" t="s">
        <v>784</v>
      </c>
      <c r="FO84" t="s">
        <v>786</v>
      </c>
      <c r="FP84" t="s">
        <v>784</v>
      </c>
      <c r="FQ84" t="s">
        <v>786</v>
      </c>
      <c r="FR84" t="s">
        <v>784</v>
      </c>
      <c r="FS84" t="s">
        <v>787</v>
      </c>
      <c r="FT84" t="s">
        <v>784</v>
      </c>
      <c r="FU84" t="s">
        <v>787</v>
      </c>
      <c r="FV84" t="s">
        <v>786</v>
      </c>
      <c r="FW84" t="s">
        <v>786</v>
      </c>
      <c r="FX84" t="s">
        <v>784</v>
      </c>
      <c r="FY84" t="s">
        <v>785</v>
      </c>
      <c r="FZ84" t="s">
        <v>784</v>
      </c>
      <c r="GA84" t="s">
        <v>786</v>
      </c>
      <c r="GB84" t="s">
        <v>784</v>
      </c>
      <c r="GC84" t="s">
        <v>787</v>
      </c>
      <c r="GD84" t="s">
        <v>787</v>
      </c>
      <c r="GE84" t="s">
        <v>784</v>
      </c>
      <c r="GF84" t="s">
        <v>786</v>
      </c>
      <c r="GG84" t="s">
        <v>786</v>
      </c>
      <c r="GH84" t="s">
        <v>787</v>
      </c>
      <c r="GI84" t="s">
        <v>786</v>
      </c>
      <c r="GJ84" t="s">
        <v>789</v>
      </c>
      <c r="GK84" t="s">
        <v>789</v>
      </c>
      <c r="GL84" t="s">
        <v>789</v>
      </c>
      <c r="GM84" t="s">
        <v>791</v>
      </c>
      <c r="GN84" t="s">
        <v>2117</v>
      </c>
      <c r="GO84" t="s">
        <v>3428</v>
      </c>
      <c r="GP84" t="s">
        <v>3429</v>
      </c>
      <c r="GQ84" t="s">
        <v>3430</v>
      </c>
      <c r="GR84" t="s">
        <v>778</v>
      </c>
      <c r="GS84" t="s">
        <v>1092</v>
      </c>
      <c r="HA84" t="s">
        <v>967</v>
      </c>
      <c r="HB84">
        <v>6</v>
      </c>
      <c r="HE84" t="s">
        <v>858</v>
      </c>
      <c r="HH84" t="s">
        <v>853</v>
      </c>
      <c r="HL84" t="s">
        <v>752</v>
      </c>
      <c r="HN84" t="s">
        <v>3431</v>
      </c>
      <c r="HO84" t="s">
        <v>3432</v>
      </c>
      <c r="HP84" t="s">
        <v>3433</v>
      </c>
      <c r="HQ84" t="s">
        <v>3434</v>
      </c>
      <c r="HR84" t="s">
        <v>804</v>
      </c>
      <c r="HS84" t="s">
        <v>849</v>
      </c>
      <c r="IA84" t="s">
        <v>857</v>
      </c>
      <c r="IB84">
        <v>4</v>
      </c>
      <c r="ID84" t="s">
        <v>797</v>
      </c>
      <c r="IG84" t="s">
        <v>798</v>
      </c>
      <c r="IL84" t="s">
        <v>752</v>
      </c>
      <c r="IN84" t="s">
        <v>3435</v>
      </c>
      <c r="IO84" t="s">
        <v>3436</v>
      </c>
      <c r="IP84" t="s">
        <v>3437</v>
      </c>
      <c r="IQ84">
        <v>3164040069</v>
      </c>
      <c r="IR84">
        <f t="shared" si="10"/>
        <v>3</v>
      </c>
      <c r="IS84" t="s">
        <v>912</v>
      </c>
      <c r="IT84" s="9">
        <f t="shared" si="11"/>
        <v>33</v>
      </c>
      <c r="IU84" s="9">
        <v>1984</v>
      </c>
      <c r="IV84" t="s">
        <v>3438</v>
      </c>
      <c r="IW84" t="s">
        <v>973</v>
      </c>
    </row>
    <row r="85" spans="1:261">
      <c r="A85">
        <v>299</v>
      </c>
      <c r="B85" t="s">
        <v>3439</v>
      </c>
      <c r="C85" t="s">
        <v>3440</v>
      </c>
      <c r="D85" t="s">
        <v>737</v>
      </c>
      <c r="E85" t="s">
        <v>738</v>
      </c>
      <c r="I85" t="s">
        <v>739</v>
      </c>
      <c r="J85" t="s">
        <v>740</v>
      </c>
      <c r="K85" t="s">
        <v>1942</v>
      </c>
      <c r="L85">
        <v>14466384</v>
      </c>
      <c r="M85">
        <v>2015</v>
      </c>
      <c r="N85" t="s">
        <v>1943</v>
      </c>
      <c r="O85">
        <v>3136941485</v>
      </c>
      <c r="P85" t="s">
        <v>1944</v>
      </c>
      <c r="Q85" t="s">
        <v>744</v>
      </c>
      <c r="S85" t="s">
        <v>3441</v>
      </c>
      <c r="T85" t="s">
        <v>3442</v>
      </c>
      <c r="U85" t="s">
        <v>3442</v>
      </c>
      <c r="V85" t="s">
        <v>3443</v>
      </c>
      <c r="W85" t="s">
        <v>909</v>
      </c>
      <c r="Z85" t="s">
        <v>1949</v>
      </c>
      <c r="AL85" t="str">
        <f>Z85</f>
        <v>Restaurantes servicios a la mesa</v>
      </c>
      <c r="AM85" t="s">
        <v>1878</v>
      </c>
      <c r="AN85" t="s">
        <v>752</v>
      </c>
      <c r="AO85" t="s">
        <v>1298</v>
      </c>
      <c r="BB85" t="s">
        <v>22</v>
      </c>
      <c r="BC85" t="s">
        <v>3444</v>
      </c>
      <c r="BD85" t="s">
        <v>3445</v>
      </c>
      <c r="BE85" t="s">
        <v>3446</v>
      </c>
      <c r="BF85" t="s">
        <v>3447</v>
      </c>
      <c r="BG85" t="s">
        <v>3448</v>
      </c>
      <c r="BH85" t="s">
        <v>3449</v>
      </c>
      <c r="BI85" t="s">
        <v>3450</v>
      </c>
      <c r="BJ85" t="s">
        <v>752</v>
      </c>
      <c r="BL85" t="s">
        <v>831</v>
      </c>
      <c r="BO85" t="str">
        <f t="shared" si="9"/>
        <v xml:space="preserve">Producto físico  </v>
      </c>
      <c r="BP85" t="s">
        <v>3451</v>
      </c>
      <c r="BQ85" t="s">
        <v>833</v>
      </c>
      <c r="BR85" t="s">
        <v>834</v>
      </c>
      <c r="BU85">
        <v>2</v>
      </c>
      <c r="BV85" t="s">
        <v>1579</v>
      </c>
      <c r="CE85" s="8">
        <v>0</v>
      </c>
      <c r="CF85" s="8">
        <v>19624000</v>
      </c>
      <c r="CG85" s="8">
        <v>102500000</v>
      </c>
      <c r="CH85" s="3">
        <v>31500000</v>
      </c>
      <c r="CI85" s="8">
        <v>0</v>
      </c>
      <c r="CJ85" s="8">
        <v>4906000</v>
      </c>
      <c r="CK85" s="8">
        <v>48769500</v>
      </c>
      <c r="CN85" t="s">
        <v>3452</v>
      </c>
      <c r="CO85" t="s">
        <v>752</v>
      </c>
      <c r="CQ85" t="s">
        <v>882</v>
      </c>
      <c r="CR85" t="s">
        <v>740</v>
      </c>
      <c r="CS85">
        <v>0</v>
      </c>
      <c r="CT85">
        <v>0</v>
      </c>
      <c r="CU85">
        <v>5</v>
      </c>
      <c r="CV85">
        <v>0</v>
      </c>
      <c r="CW85">
        <v>0</v>
      </c>
      <c r="CX85">
        <f t="shared" si="7"/>
        <v>5</v>
      </c>
      <c r="CY85" t="s">
        <v>1183</v>
      </c>
      <c r="CZ85" t="s">
        <v>740</v>
      </c>
      <c r="DA85" t="s">
        <v>1115</v>
      </c>
      <c r="DB85" t="s">
        <v>885</v>
      </c>
      <c r="DC85" t="s">
        <v>768</v>
      </c>
      <c r="DD85" t="s">
        <v>768</v>
      </c>
      <c r="DE85" t="s">
        <v>768</v>
      </c>
      <c r="DF85" t="s">
        <v>1927</v>
      </c>
      <c r="DG85" t="s">
        <v>768</v>
      </c>
      <c r="DH85" t="s">
        <v>768</v>
      </c>
      <c r="DI85" s="8">
        <v>182250000</v>
      </c>
      <c r="DJ85" s="8">
        <v>255150000</v>
      </c>
      <c r="DK85" s="8">
        <v>71077500</v>
      </c>
      <c r="DL85" s="8">
        <v>99508500</v>
      </c>
      <c r="DO85" t="s">
        <v>769</v>
      </c>
      <c r="DW85" t="s">
        <v>26</v>
      </c>
      <c r="DY85" t="s">
        <v>771</v>
      </c>
      <c r="EA85" t="s">
        <v>843</v>
      </c>
      <c r="EG85" t="s">
        <v>3453</v>
      </c>
      <c r="EH85">
        <v>2</v>
      </c>
      <c r="EI85" t="s">
        <v>3454</v>
      </c>
      <c r="EJ85" t="s">
        <v>1961</v>
      </c>
      <c r="EK85" t="s">
        <v>1962</v>
      </c>
      <c r="EL85" t="s">
        <v>1943</v>
      </c>
      <c r="EM85" t="s">
        <v>1963</v>
      </c>
      <c r="EN85" t="s">
        <v>778</v>
      </c>
      <c r="EO85" t="s">
        <v>849</v>
      </c>
      <c r="EW85" t="s">
        <v>780</v>
      </c>
      <c r="EX85">
        <v>3</v>
      </c>
      <c r="EY85" t="s">
        <v>781</v>
      </c>
      <c r="FE85" t="s">
        <v>782</v>
      </c>
      <c r="FH85" t="s">
        <v>799</v>
      </c>
      <c r="FI85" t="s">
        <v>3455</v>
      </c>
      <c r="FJ85" t="s">
        <v>785</v>
      </c>
      <c r="FK85" t="s">
        <v>785</v>
      </c>
      <c r="FL85" t="s">
        <v>785</v>
      </c>
      <c r="FM85" t="s">
        <v>788</v>
      </c>
      <c r="FN85" t="s">
        <v>785</v>
      </c>
      <c r="FO85" t="s">
        <v>788</v>
      </c>
      <c r="FP85" t="s">
        <v>788</v>
      </c>
      <c r="FQ85" t="s">
        <v>788</v>
      </c>
      <c r="FR85" t="s">
        <v>785</v>
      </c>
      <c r="FS85" t="s">
        <v>788</v>
      </c>
      <c r="FT85" t="s">
        <v>785</v>
      </c>
      <c r="FU85" t="s">
        <v>788</v>
      </c>
      <c r="FV85" t="s">
        <v>788</v>
      </c>
      <c r="FW85" t="s">
        <v>788</v>
      </c>
      <c r="FX85" t="s">
        <v>785</v>
      </c>
      <c r="FY85" t="s">
        <v>785</v>
      </c>
      <c r="FZ85" t="s">
        <v>788</v>
      </c>
      <c r="GA85" t="s">
        <v>788</v>
      </c>
      <c r="GB85" t="s">
        <v>785</v>
      </c>
      <c r="GC85" t="s">
        <v>785</v>
      </c>
      <c r="GD85" t="s">
        <v>788</v>
      </c>
      <c r="GE85" t="s">
        <v>785</v>
      </c>
      <c r="GF85" t="s">
        <v>788</v>
      </c>
      <c r="GG85" t="s">
        <v>788</v>
      </c>
      <c r="GH85" t="s">
        <v>788</v>
      </c>
      <c r="GI85" t="s">
        <v>785</v>
      </c>
      <c r="GJ85" t="s">
        <v>1082</v>
      </c>
      <c r="GK85" t="s">
        <v>1083</v>
      </c>
      <c r="GL85" t="s">
        <v>790</v>
      </c>
      <c r="GM85" t="s">
        <v>791</v>
      </c>
      <c r="GN85" t="s">
        <v>3456</v>
      </c>
      <c r="GO85" t="s">
        <v>3457</v>
      </c>
      <c r="GP85" t="s">
        <v>1943</v>
      </c>
      <c r="GQ85" t="s">
        <v>1966</v>
      </c>
      <c r="GR85" t="s">
        <v>804</v>
      </c>
      <c r="GS85" t="s">
        <v>849</v>
      </c>
      <c r="HA85" t="s">
        <v>967</v>
      </c>
      <c r="HB85">
        <v>3</v>
      </c>
      <c r="HD85" t="s">
        <v>797</v>
      </c>
      <c r="HH85" t="s">
        <v>853</v>
      </c>
      <c r="HL85" t="s">
        <v>799</v>
      </c>
      <c r="HM85">
        <v>1</v>
      </c>
      <c r="IN85" t="s">
        <v>3458</v>
      </c>
      <c r="IO85" t="s">
        <v>3459</v>
      </c>
      <c r="IP85" t="s">
        <v>1969</v>
      </c>
      <c r="IQ85">
        <v>3206777947</v>
      </c>
      <c r="IR85">
        <f t="shared" si="10"/>
        <v>2</v>
      </c>
      <c r="IS85" t="s">
        <v>3444</v>
      </c>
      <c r="IT85" s="9">
        <f t="shared" si="11"/>
        <v>34</v>
      </c>
      <c r="IU85" s="9">
        <v>1983</v>
      </c>
      <c r="IV85" t="s">
        <v>3460</v>
      </c>
      <c r="IW85" t="s">
        <v>812</v>
      </c>
      <c r="IZ85">
        <v>1</v>
      </c>
    </row>
    <row r="86" spans="1:261">
      <c r="A86">
        <v>302</v>
      </c>
      <c r="B86" t="s">
        <v>3461</v>
      </c>
      <c r="C86" t="s">
        <v>3462</v>
      </c>
      <c r="D86" t="s">
        <v>737</v>
      </c>
      <c r="E86" t="s">
        <v>738</v>
      </c>
      <c r="F86" t="s">
        <v>1262</v>
      </c>
      <c r="G86">
        <v>34</v>
      </c>
      <c r="I86" t="s">
        <v>739</v>
      </c>
      <c r="J86" t="s">
        <v>740</v>
      </c>
      <c r="K86" t="s">
        <v>3463</v>
      </c>
      <c r="L86">
        <v>38886783</v>
      </c>
      <c r="M86">
        <v>2015</v>
      </c>
      <c r="N86" t="s">
        <v>3464</v>
      </c>
      <c r="O86">
        <v>3137183774</v>
      </c>
      <c r="P86" t="s">
        <v>3465</v>
      </c>
      <c r="Q86" t="s">
        <v>744</v>
      </c>
      <c r="T86" t="s">
        <v>3466</v>
      </c>
      <c r="U86" t="s">
        <v>3467</v>
      </c>
      <c r="V86" t="s">
        <v>3468</v>
      </c>
      <c r="W86" t="s">
        <v>749</v>
      </c>
      <c r="X86" t="s">
        <v>3469</v>
      </c>
      <c r="AL86" t="s">
        <v>3469</v>
      </c>
      <c r="AM86" t="s">
        <v>1878</v>
      </c>
      <c r="AN86" t="s">
        <v>752</v>
      </c>
      <c r="AO86" t="s">
        <v>1298</v>
      </c>
      <c r="BA86" t="s">
        <v>754</v>
      </c>
      <c r="BD86" t="s">
        <v>3470</v>
      </c>
      <c r="BE86" t="s">
        <v>3471</v>
      </c>
      <c r="BF86" t="s">
        <v>3472</v>
      </c>
      <c r="BG86" t="s">
        <v>3473</v>
      </c>
      <c r="BH86" t="s">
        <v>3474</v>
      </c>
      <c r="BI86" t="s">
        <v>3475</v>
      </c>
      <c r="BJ86" t="s">
        <v>752</v>
      </c>
      <c r="BN86" t="s">
        <v>761</v>
      </c>
      <c r="BO86" t="str">
        <f t="shared" si="9"/>
        <v xml:space="preserve">  Servicio</v>
      </c>
      <c r="BP86" t="s">
        <v>3476</v>
      </c>
      <c r="BZ86" t="s">
        <v>764</v>
      </c>
      <c r="CD86">
        <v>99</v>
      </c>
      <c r="CE86" s="8">
        <v>0</v>
      </c>
      <c r="CF86" s="8">
        <v>1000000</v>
      </c>
      <c r="CG86" s="8">
        <v>35000000</v>
      </c>
      <c r="CH86" s="3">
        <v>8000000</v>
      </c>
      <c r="CI86" s="8">
        <v>0</v>
      </c>
      <c r="CJ86" s="8">
        <v>-5000000</v>
      </c>
      <c r="CK86" s="8">
        <v>-8000000</v>
      </c>
      <c r="CN86" t="s">
        <v>3477</v>
      </c>
      <c r="CO86" t="s">
        <v>752</v>
      </c>
      <c r="CQ86" t="s">
        <v>3039</v>
      </c>
      <c r="CR86" t="s">
        <v>740</v>
      </c>
      <c r="CS86">
        <v>0</v>
      </c>
      <c r="CT86">
        <v>0</v>
      </c>
      <c r="CU86">
        <v>0</v>
      </c>
      <c r="CV86">
        <v>0</v>
      </c>
      <c r="CW86">
        <v>10</v>
      </c>
      <c r="CX86">
        <f t="shared" si="7"/>
        <v>10</v>
      </c>
      <c r="CY86" t="s">
        <v>3478</v>
      </c>
      <c r="CZ86" t="s">
        <v>752</v>
      </c>
      <c r="DA86" t="s">
        <v>768</v>
      </c>
      <c r="DB86" t="s">
        <v>768</v>
      </c>
      <c r="DC86" t="s">
        <v>768</v>
      </c>
      <c r="DD86" t="s">
        <v>768</v>
      </c>
      <c r="DE86" t="s">
        <v>768</v>
      </c>
      <c r="DF86" t="s">
        <v>768</v>
      </c>
      <c r="DG86" t="s">
        <v>768</v>
      </c>
      <c r="DH86" t="s">
        <v>768</v>
      </c>
      <c r="DI86" s="8">
        <v>40000000</v>
      </c>
      <c r="DJ86" s="8">
        <v>50000000</v>
      </c>
      <c r="DK86" s="8">
        <v>0</v>
      </c>
      <c r="DL86" s="8">
        <v>0</v>
      </c>
      <c r="DM86" t="s">
        <v>887</v>
      </c>
      <c r="DZ86" t="s">
        <v>772</v>
      </c>
      <c r="EA86" t="s">
        <v>843</v>
      </c>
      <c r="EB86" t="s">
        <v>75</v>
      </c>
      <c r="EG86" t="s">
        <v>3479</v>
      </c>
      <c r="EH86">
        <v>1</v>
      </c>
      <c r="EI86" t="s">
        <v>3480</v>
      </c>
      <c r="EJ86" t="s">
        <v>3481</v>
      </c>
      <c r="EK86" t="s">
        <v>3482</v>
      </c>
      <c r="EL86" t="s">
        <v>3464</v>
      </c>
      <c r="EM86" t="s">
        <v>3483</v>
      </c>
      <c r="EN86" t="s">
        <v>804</v>
      </c>
      <c r="EO86" t="s">
        <v>849</v>
      </c>
      <c r="EW86" t="s">
        <v>780</v>
      </c>
      <c r="EX86">
        <v>10</v>
      </c>
      <c r="EY86" t="s">
        <v>781</v>
      </c>
      <c r="FD86" t="s">
        <v>853</v>
      </c>
      <c r="FH86" t="s">
        <v>752</v>
      </c>
      <c r="FJ86" t="s">
        <v>785</v>
      </c>
      <c r="FK86" t="s">
        <v>787</v>
      </c>
      <c r="FL86" t="s">
        <v>785</v>
      </c>
      <c r="FM86" t="s">
        <v>787</v>
      </c>
      <c r="FN86" t="s">
        <v>784</v>
      </c>
      <c r="FO86" t="s">
        <v>785</v>
      </c>
      <c r="FP86" t="s">
        <v>784</v>
      </c>
      <c r="FQ86" t="s">
        <v>786</v>
      </c>
      <c r="FR86" t="s">
        <v>784</v>
      </c>
      <c r="FS86" t="s">
        <v>787</v>
      </c>
      <c r="FT86" t="s">
        <v>785</v>
      </c>
      <c r="FU86" t="s">
        <v>787</v>
      </c>
      <c r="FV86" t="s">
        <v>786</v>
      </c>
      <c r="FW86" t="s">
        <v>786</v>
      </c>
      <c r="FX86" t="s">
        <v>784</v>
      </c>
      <c r="FY86" t="s">
        <v>784</v>
      </c>
      <c r="FZ86" t="s">
        <v>786</v>
      </c>
      <c r="GA86" t="s">
        <v>786</v>
      </c>
      <c r="GB86" t="s">
        <v>785</v>
      </c>
      <c r="GC86" t="s">
        <v>785</v>
      </c>
      <c r="GD86" t="s">
        <v>788</v>
      </c>
      <c r="GE86" t="s">
        <v>784</v>
      </c>
      <c r="GF86" t="s">
        <v>784</v>
      </c>
      <c r="GG86" t="s">
        <v>787</v>
      </c>
      <c r="GH86" t="s">
        <v>786</v>
      </c>
      <c r="GI86" t="s">
        <v>787</v>
      </c>
      <c r="GJ86" t="s">
        <v>789</v>
      </c>
      <c r="GK86" t="s">
        <v>789</v>
      </c>
      <c r="GL86" t="s">
        <v>790</v>
      </c>
      <c r="GM86" t="s">
        <v>791</v>
      </c>
      <c r="IN86" t="s">
        <v>3484</v>
      </c>
      <c r="IO86" t="s">
        <v>3485</v>
      </c>
      <c r="IP86" t="s">
        <v>3486</v>
      </c>
      <c r="IQ86">
        <v>3005180401</v>
      </c>
      <c r="IR86">
        <f t="shared" si="10"/>
        <v>2</v>
      </c>
      <c r="IS86" s="9" t="s">
        <v>811</v>
      </c>
      <c r="IT86" s="9">
        <f t="shared" si="11"/>
        <v>37</v>
      </c>
      <c r="IU86" s="9">
        <v>1980</v>
      </c>
      <c r="IV86" t="s">
        <v>3487</v>
      </c>
      <c r="IW86" t="s">
        <v>807</v>
      </c>
      <c r="IX86" t="s">
        <v>3488</v>
      </c>
      <c r="IZ86">
        <v>1</v>
      </c>
    </row>
    <row r="87" spans="1:261">
      <c r="A87">
        <v>303</v>
      </c>
      <c r="B87" t="s">
        <v>3489</v>
      </c>
      <c r="C87" t="s">
        <v>3490</v>
      </c>
      <c r="D87" t="s">
        <v>737</v>
      </c>
      <c r="E87" t="s">
        <v>738</v>
      </c>
      <c r="F87" t="s">
        <v>1096</v>
      </c>
      <c r="G87">
        <v>2</v>
      </c>
      <c r="I87" t="s">
        <v>739</v>
      </c>
      <c r="J87" t="s">
        <v>740</v>
      </c>
      <c r="K87" t="s">
        <v>3491</v>
      </c>
      <c r="L87">
        <v>1130601913</v>
      </c>
      <c r="M87">
        <v>2013</v>
      </c>
      <c r="N87" t="s">
        <v>3492</v>
      </c>
      <c r="O87">
        <v>3183396933</v>
      </c>
      <c r="P87" t="s">
        <v>3493</v>
      </c>
      <c r="Q87" t="s">
        <v>744</v>
      </c>
      <c r="S87" t="s">
        <v>3494</v>
      </c>
      <c r="T87" t="s">
        <v>3495</v>
      </c>
      <c r="U87" t="s">
        <v>3496</v>
      </c>
      <c r="V87" t="s">
        <v>3497</v>
      </c>
      <c r="W87" t="s">
        <v>749</v>
      </c>
      <c r="X87" t="s">
        <v>3498</v>
      </c>
      <c r="AL87" t="s">
        <v>3498</v>
      </c>
      <c r="AM87" t="s">
        <v>1878</v>
      </c>
      <c r="AN87" t="s">
        <v>752</v>
      </c>
      <c r="AO87" t="s">
        <v>1605</v>
      </c>
      <c r="BA87" t="s">
        <v>754</v>
      </c>
      <c r="BD87" t="s">
        <v>3499</v>
      </c>
      <c r="BE87" t="s">
        <v>3500</v>
      </c>
      <c r="BF87" t="s">
        <v>3501</v>
      </c>
      <c r="BG87" t="s">
        <v>3502</v>
      </c>
      <c r="BH87" t="s">
        <v>3503</v>
      </c>
      <c r="BI87" t="s">
        <v>3504</v>
      </c>
      <c r="BJ87" t="s">
        <v>752</v>
      </c>
      <c r="BN87" t="s">
        <v>761</v>
      </c>
      <c r="BO87" t="str">
        <f t="shared" si="9"/>
        <v xml:space="preserve">  Servicio</v>
      </c>
      <c r="BP87" t="s">
        <v>3505</v>
      </c>
      <c r="BZ87" t="s">
        <v>764</v>
      </c>
      <c r="CD87">
        <v>90</v>
      </c>
      <c r="CE87" s="8">
        <v>18000000</v>
      </c>
      <c r="CF87" s="8">
        <v>20000000</v>
      </c>
      <c r="CG87" s="8">
        <v>20000000</v>
      </c>
      <c r="CH87" s="3">
        <v>7200000</v>
      </c>
      <c r="CI87" s="8">
        <v>0</v>
      </c>
      <c r="CJ87" s="8">
        <v>0</v>
      </c>
      <c r="CK87" s="8">
        <v>0</v>
      </c>
      <c r="CN87" t="s">
        <v>768</v>
      </c>
      <c r="CO87" t="s">
        <v>752</v>
      </c>
      <c r="CQ87" t="s">
        <v>1547</v>
      </c>
      <c r="CR87" t="s">
        <v>740</v>
      </c>
      <c r="CS87">
        <v>0</v>
      </c>
      <c r="CT87">
        <v>2</v>
      </c>
      <c r="CU87">
        <v>10</v>
      </c>
      <c r="CV87">
        <v>0</v>
      </c>
      <c r="CW87">
        <v>0</v>
      </c>
      <c r="CX87">
        <f t="shared" si="7"/>
        <v>12</v>
      </c>
      <c r="CY87" t="s">
        <v>3506</v>
      </c>
      <c r="CZ87" t="s">
        <v>752</v>
      </c>
      <c r="DI87" s="8">
        <v>27000000</v>
      </c>
      <c r="DJ87" s="8">
        <v>55000000</v>
      </c>
      <c r="DK87" s="8">
        <v>0</v>
      </c>
      <c r="DL87" s="8">
        <v>0</v>
      </c>
      <c r="DO87" t="s">
        <v>769</v>
      </c>
      <c r="DU87" t="s">
        <v>19</v>
      </c>
      <c r="DZ87" t="s">
        <v>772</v>
      </c>
      <c r="EA87" t="s">
        <v>843</v>
      </c>
      <c r="EG87" t="s">
        <v>3507</v>
      </c>
      <c r="EH87">
        <v>1</v>
      </c>
      <c r="EI87" t="s">
        <v>3508</v>
      </c>
      <c r="EJ87" t="s">
        <v>1496</v>
      </c>
      <c r="EK87" t="s">
        <v>3509</v>
      </c>
      <c r="EL87" t="s">
        <v>3510</v>
      </c>
      <c r="EM87" t="s">
        <v>3511</v>
      </c>
      <c r="EN87" t="s">
        <v>778</v>
      </c>
      <c r="EO87" t="s">
        <v>1092</v>
      </c>
      <c r="EW87" t="s">
        <v>780</v>
      </c>
      <c r="EX87">
        <v>12</v>
      </c>
      <c r="EY87" t="s">
        <v>781</v>
      </c>
      <c r="FD87" t="s">
        <v>853</v>
      </c>
      <c r="FH87" t="s">
        <v>752</v>
      </c>
      <c r="FJ87" t="s">
        <v>785</v>
      </c>
      <c r="FK87" t="s">
        <v>787</v>
      </c>
      <c r="FL87" t="s">
        <v>785</v>
      </c>
      <c r="FM87" t="s">
        <v>787</v>
      </c>
      <c r="FN87" t="s">
        <v>787</v>
      </c>
      <c r="FO87" t="s">
        <v>786</v>
      </c>
      <c r="FP87" t="s">
        <v>784</v>
      </c>
      <c r="FQ87" t="s">
        <v>786</v>
      </c>
      <c r="FR87" t="s">
        <v>785</v>
      </c>
      <c r="FS87" t="s">
        <v>786</v>
      </c>
      <c r="FT87" t="s">
        <v>785</v>
      </c>
      <c r="FU87" t="s">
        <v>788</v>
      </c>
      <c r="FV87" t="s">
        <v>786</v>
      </c>
      <c r="FW87" t="s">
        <v>786</v>
      </c>
      <c r="FX87" t="s">
        <v>784</v>
      </c>
      <c r="FY87" t="s">
        <v>784</v>
      </c>
      <c r="FZ87" t="s">
        <v>786</v>
      </c>
      <c r="GA87" t="s">
        <v>788</v>
      </c>
      <c r="GB87" t="s">
        <v>784</v>
      </c>
      <c r="GC87" t="s">
        <v>784</v>
      </c>
      <c r="GD87" t="s">
        <v>788</v>
      </c>
      <c r="GE87" t="s">
        <v>784</v>
      </c>
      <c r="GF87" t="s">
        <v>787</v>
      </c>
      <c r="GG87" t="s">
        <v>788</v>
      </c>
      <c r="GH87" t="s">
        <v>788</v>
      </c>
      <c r="GI87" t="s">
        <v>787</v>
      </c>
      <c r="GJ87" t="s">
        <v>789</v>
      </c>
      <c r="GK87" t="s">
        <v>789</v>
      </c>
      <c r="GL87" t="s">
        <v>790</v>
      </c>
      <c r="GM87" t="s">
        <v>791</v>
      </c>
      <c r="IR87">
        <f t="shared" si="10"/>
        <v>4</v>
      </c>
      <c r="IS87" s="9" t="s">
        <v>811</v>
      </c>
      <c r="IT87" s="9">
        <f t="shared" si="11"/>
        <v>29</v>
      </c>
      <c r="IU87" s="9">
        <v>1988</v>
      </c>
      <c r="IV87" t="s">
        <v>3510</v>
      </c>
      <c r="IW87" t="s">
        <v>1054</v>
      </c>
      <c r="IZ87">
        <v>1</v>
      </c>
    </row>
    <row r="88" spans="1:261">
      <c r="A88">
        <v>306</v>
      </c>
      <c r="B88" t="s">
        <v>3512</v>
      </c>
      <c r="C88" t="s">
        <v>3513</v>
      </c>
      <c r="D88" t="s">
        <v>737</v>
      </c>
      <c r="E88" t="s">
        <v>738</v>
      </c>
      <c r="I88" t="s">
        <v>739</v>
      </c>
      <c r="J88" t="s">
        <v>740</v>
      </c>
      <c r="K88" t="s">
        <v>3514</v>
      </c>
      <c r="L88">
        <v>900166949</v>
      </c>
      <c r="M88">
        <v>2008</v>
      </c>
      <c r="N88" t="s">
        <v>3515</v>
      </c>
      <c r="O88">
        <v>3172402074</v>
      </c>
      <c r="P88" t="s">
        <v>3516</v>
      </c>
      <c r="Q88" t="s">
        <v>744</v>
      </c>
      <c r="S88" t="s">
        <v>3517</v>
      </c>
      <c r="T88" t="s">
        <v>3518</v>
      </c>
      <c r="V88" t="s">
        <v>3519</v>
      </c>
      <c r="W88" t="s">
        <v>1144</v>
      </c>
      <c r="AM88" t="s">
        <v>751</v>
      </c>
      <c r="AN88" t="s">
        <v>740</v>
      </c>
      <c r="AO88" t="s">
        <v>753</v>
      </c>
      <c r="BA88" t="s">
        <v>754</v>
      </c>
      <c r="BD88" t="s">
        <v>3520</v>
      </c>
      <c r="BE88" t="s">
        <v>3521</v>
      </c>
      <c r="BF88" t="s">
        <v>3522</v>
      </c>
      <c r="BG88" t="s">
        <v>3523</v>
      </c>
      <c r="BH88" t="s">
        <v>3524</v>
      </c>
      <c r="BI88" t="s">
        <v>3525</v>
      </c>
      <c r="BJ88" t="s">
        <v>752</v>
      </c>
      <c r="BM88" t="s">
        <v>1152</v>
      </c>
      <c r="BN88" t="s">
        <v>761</v>
      </c>
      <c r="BO88" t="str">
        <f t="shared" si="9"/>
        <v xml:space="preserve"> Producto no físico (Desarrollo de Software, contenido multimedia, etc.) Servicio</v>
      </c>
      <c r="BP88" t="s">
        <v>3526</v>
      </c>
      <c r="CA88" t="s">
        <v>806</v>
      </c>
      <c r="CB88" t="s">
        <v>3527</v>
      </c>
      <c r="CE88" s="8">
        <v>0</v>
      </c>
      <c r="CF88" s="8">
        <v>0</v>
      </c>
      <c r="CG88" s="8">
        <v>25000000</v>
      </c>
      <c r="CH88" s="3">
        <v>25000000</v>
      </c>
      <c r="CI88" s="8">
        <v>0</v>
      </c>
      <c r="CJ88" s="8">
        <v>0</v>
      </c>
      <c r="CK88" s="8">
        <v>0</v>
      </c>
      <c r="CN88" t="s">
        <v>768</v>
      </c>
      <c r="CO88" t="s">
        <v>752</v>
      </c>
      <c r="CQ88" t="s">
        <v>839</v>
      </c>
      <c r="CR88" t="s">
        <v>740</v>
      </c>
      <c r="CS88">
        <v>0</v>
      </c>
      <c r="CT88">
        <v>0</v>
      </c>
      <c r="CU88">
        <v>1</v>
      </c>
      <c r="CV88">
        <v>0</v>
      </c>
      <c r="CW88">
        <v>3</v>
      </c>
      <c r="CX88">
        <f t="shared" si="7"/>
        <v>4</v>
      </c>
      <c r="CY88" t="s">
        <v>768</v>
      </c>
      <c r="CZ88" t="s">
        <v>752</v>
      </c>
      <c r="DA88" t="s">
        <v>768</v>
      </c>
      <c r="DB88" t="s">
        <v>768</v>
      </c>
      <c r="DC88" t="s">
        <v>768</v>
      </c>
      <c r="DD88" t="s">
        <v>768</v>
      </c>
      <c r="DE88" t="s">
        <v>768</v>
      </c>
      <c r="DF88" t="s">
        <v>768</v>
      </c>
      <c r="DG88" t="s">
        <v>768</v>
      </c>
      <c r="DH88" t="s">
        <v>768</v>
      </c>
      <c r="DI88" s="8">
        <v>100000000</v>
      </c>
      <c r="DJ88" s="8">
        <v>1260000000</v>
      </c>
      <c r="DK88" s="8">
        <v>0</v>
      </c>
      <c r="DL88" s="8">
        <v>126000000</v>
      </c>
      <c r="DO88" t="s">
        <v>769</v>
      </c>
      <c r="DP88" t="s">
        <v>770</v>
      </c>
      <c r="DU88" t="s">
        <v>19</v>
      </c>
      <c r="DZ88" t="s">
        <v>772</v>
      </c>
      <c r="EA88" t="s">
        <v>843</v>
      </c>
      <c r="EG88" t="s">
        <v>3528</v>
      </c>
      <c r="EH88">
        <v>4</v>
      </c>
      <c r="EI88" t="s">
        <v>3529</v>
      </c>
      <c r="EJ88" t="s">
        <v>3530</v>
      </c>
      <c r="EK88" t="s">
        <v>3531</v>
      </c>
      <c r="EL88" t="s">
        <v>3532</v>
      </c>
      <c r="EM88" t="s">
        <v>3533</v>
      </c>
      <c r="EN88" t="s">
        <v>778</v>
      </c>
      <c r="EO88" t="s">
        <v>1092</v>
      </c>
      <c r="EW88" t="s">
        <v>780</v>
      </c>
      <c r="EX88">
        <v>2</v>
      </c>
      <c r="EY88" t="s">
        <v>781</v>
      </c>
      <c r="FB88" t="s">
        <v>901</v>
      </c>
      <c r="FH88" s="9" t="s">
        <v>783</v>
      </c>
      <c r="FI88">
        <v>2</v>
      </c>
      <c r="FJ88" t="s">
        <v>785</v>
      </c>
      <c r="FK88" t="s">
        <v>787</v>
      </c>
      <c r="FL88" t="s">
        <v>785</v>
      </c>
      <c r="FM88" t="s">
        <v>784</v>
      </c>
      <c r="FN88" t="s">
        <v>784</v>
      </c>
      <c r="FO88" t="s">
        <v>786</v>
      </c>
      <c r="FP88" t="s">
        <v>787</v>
      </c>
      <c r="FQ88" t="s">
        <v>784</v>
      </c>
      <c r="FR88" t="s">
        <v>784</v>
      </c>
      <c r="FS88" t="s">
        <v>786</v>
      </c>
      <c r="FT88" t="s">
        <v>784</v>
      </c>
      <c r="FU88" t="s">
        <v>787</v>
      </c>
      <c r="FV88" t="s">
        <v>786</v>
      </c>
      <c r="FW88" t="s">
        <v>786</v>
      </c>
      <c r="FX88" t="s">
        <v>784</v>
      </c>
      <c r="FY88" t="s">
        <v>784</v>
      </c>
      <c r="FZ88" t="s">
        <v>786</v>
      </c>
      <c r="GA88" t="s">
        <v>786</v>
      </c>
      <c r="GB88" t="s">
        <v>784</v>
      </c>
      <c r="GC88" t="s">
        <v>784</v>
      </c>
      <c r="GD88" t="s">
        <v>784</v>
      </c>
      <c r="GE88" t="s">
        <v>787</v>
      </c>
      <c r="GF88" t="s">
        <v>786</v>
      </c>
      <c r="GG88" t="s">
        <v>786</v>
      </c>
      <c r="GH88" t="s">
        <v>786</v>
      </c>
      <c r="GI88" t="s">
        <v>784</v>
      </c>
      <c r="GJ88" t="s">
        <v>789</v>
      </c>
      <c r="GK88" t="s">
        <v>789</v>
      </c>
      <c r="GL88" t="s">
        <v>789</v>
      </c>
      <c r="GM88" t="s">
        <v>789</v>
      </c>
      <c r="GN88" t="s">
        <v>3534</v>
      </c>
      <c r="GO88" t="s">
        <v>3535</v>
      </c>
      <c r="GP88" t="s">
        <v>3515</v>
      </c>
      <c r="GQ88" t="s">
        <v>3536</v>
      </c>
      <c r="GR88" t="s">
        <v>778</v>
      </c>
      <c r="GS88" t="s">
        <v>849</v>
      </c>
      <c r="HA88" t="s">
        <v>796</v>
      </c>
      <c r="HB88">
        <v>1</v>
      </c>
      <c r="HF88" t="s">
        <v>901</v>
      </c>
      <c r="HG88" t="s">
        <v>798</v>
      </c>
      <c r="HL88" t="s">
        <v>752</v>
      </c>
      <c r="HN88" t="s">
        <v>3537</v>
      </c>
      <c r="HO88" t="s">
        <v>3538</v>
      </c>
      <c r="HP88" t="s">
        <v>3539</v>
      </c>
      <c r="HQ88" t="s">
        <v>3540</v>
      </c>
      <c r="HR88" t="s">
        <v>804</v>
      </c>
      <c r="HS88" t="s">
        <v>849</v>
      </c>
      <c r="IA88" t="s">
        <v>857</v>
      </c>
      <c r="IB88">
        <v>1</v>
      </c>
      <c r="ID88" t="s">
        <v>797</v>
      </c>
      <c r="IE88" t="s">
        <v>858</v>
      </c>
      <c r="IL88" t="s">
        <v>752</v>
      </c>
      <c r="IR88">
        <f t="shared" si="10"/>
        <v>9</v>
      </c>
      <c r="IS88" s="9" t="s">
        <v>811</v>
      </c>
      <c r="IT88" s="9">
        <f t="shared" si="11"/>
        <v>56</v>
      </c>
      <c r="IU88" s="9">
        <v>1961</v>
      </c>
      <c r="IV88" t="s">
        <v>3515</v>
      </c>
      <c r="IW88" t="s">
        <v>1136</v>
      </c>
      <c r="IZ88">
        <v>1</v>
      </c>
    </row>
    <row r="89" spans="1:261">
      <c r="A89">
        <v>311</v>
      </c>
      <c r="B89" t="s">
        <v>3541</v>
      </c>
      <c r="C89" t="s">
        <v>3542</v>
      </c>
      <c r="D89" t="s">
        <v>737</v>
      </c>
      <c r="E89" t="s">
        <v>738</v>
      </c>
      <c r="F89" t="s">
        <v>744</v>
      </c>
      <c r="G89">
        <v>29</v>
      </c>
      <c r="I89" t="s">
        <v>739</v>
      </c>
      <c r="J89" t="s">
        <v>740</v>
      </c>
      <c r="K89" t="s">
        <v>3543</v>
      </c>
      <c r="L89">
        <v>900765906</v>
      </c>
      <c r="M89">
        <v>2014</v>
      </c>
      <c r="N89" t="s">
        <v>3544</v>
      </c>
      <c r="O89">
        <v>3164458241</v>
      </c>
      <c r="P89" t="s">
        <v>3545</v>
      </c>
      <c r="Q89" t="s">
        <v>3546</v>
      </c>
      <c r="S89" t="s">
        <v>3547</v>
      </c>
      <c r="T89" t="s">
        <v>3548</v>
      </c>
      <c r="U89" t="s">
        <v>3549</v>
      </c>
      <c r="V89" t="s">
        <v>3550</v>
      </c>
      <c r="W89" t="s">
        <v>909</v>
      </c>
      <c r="Z89" t="s">
        <v>1674</v>
      </c>
      <c r="AL89" t="str">
        <f>Z89</f>
        <v>Comercio al por mayor de productos diversos</v>
      </c>
      <c r="AM89" t="s">
        <v>751</v>
      </c>
      <c r="AN89" t="s">
        <v>740</v>
      </c>
      <c r="AO89" t="s">
        <v>22</v>
      </c>
      <c r="AP89" t="s">
        <v>3551</v>
      </c>
      <c r="BA89" t="s">
        <v>754</v>
      </c>
      <c r="BD89" t="s">
        <v>3552</v>
      </c>
      <c r="BE89" t="s">
        <v>3553</v>
      </c>
      <c r="BF89" t="s">
        <v>3554</v>
      </c>
      <c r="BG89" t="s">
        <v>3555</v>
      </c>
      <c r="BH89" t="s">
        <v>3556</v>
      </c>
      <c r="BI89" t="s">
        <v>3557</v>
      </c>
      <c r="BJ89" t="s">
        <v>752</v>
      </c>
      <c r="BL89" t="s">
        <v>831</v>
      </c>
      <c r="BO89" t="str">
        <f t="shared" si="9"/>
        <v xml:space="preserve">Producto físico  </v>
      </c>
      <c r="BP89" t="s">
        <v>3558</v>
      </c>
      <c r="BR89" t="s">
        <v>834</v>
      </c>
      <c r="BT89" t="s">
        <v>835</v>
      </c>
      <c r="BU89">
        <v>15</v>
      </c>
      <c r="BX89" t="s">
        <v>3559</v>
      </c>
      <c r="CE89" s="8">
        <v>0</v>
      </c>
      <c r="CF89" s="8">
        <v>482629335</v>
      </c>
      <c r="CG89" s="8">
        <v>3277938334</v>
      </c>
      <c r="CH89">
        <v>1092574232</v>
      </c>
      <c r="CI89" s="8">
        <v>-10234704</v>
      </c>
      <c r="CJ89" s="8">
        <v>49465320</v>
      </c>
      <c r="CK89" s="8">
        <v>319320004</v>
      </c>
      <c r="CN89" t="s">
        <v>3560</v>
      </c>
      <c r="CO89" t="s">
        <v>752</v>
      </c>
      <c r="CQ89" t="s">
        <v>882</v>
      </c>
      <c r="CR89" t="s">
        <v>752</v>
      </c>
      <c r="CS89">
        <v>13</v>
      </c>
      <c r="CT89">
        <v>0</v>
      </c>
      <c r="CU89">
        <v>2</v>
      </c>
      <c r="CV89">
        <v>0</v>
      </c>
      <c r="CW89">
        <v>0</v>
      </c>
      <c r="CX89">
        <f t="shared" si="7"/>
        <v>15</v>
      </c>
      <c r="CY89" t="s">
        <v>3561</v>
      </c>
      <c r="CZ89" t="s">
        <v>740</v>
      </c>
      <c r="DA89" t="s">
        <v>768</v>
      </c>
      <c r="DB89" t="s">
        <v>885</v>
      </c>
      <c r="DC89" t="s">
        <v>768</v>
      </c>
      <c r="DD89" t="s">
        <v>768</v>
      </c>
      <c r="DE89" t="s">
        <v>768</v>
      </c>
      <c r="DF89" t="s">
        <v>3562</v>
      </c>
      <c r="DG89" t="s">
        <v>768</v>
      </c>
      <c r="DH89" t="s">
        <v>768</v>
      </c>
      <c r="DI89" s="8">
        <v>6000000000</v>
      </c>
      <c r="DJ89" s="8">
        <v>10000000000</v>
      </c>
      <c r="DK89" s="8">
        <v>480000000</v>
      </c>
      <c r="DL89" s="8">
        <v>800000000000</v>
      </c>
      <c r="DO89" t="s">
        <v>769</v>
      </c>
      <c r="DW89" t="s">
        <v>26</v>
      </c>
      <c r="DZ89" t="s">
        <v>772</v>
      </c>
      <c r="EA89" t="s">
        <v>843</v>
      </c>
      <c r="EG89" t="s">
        <v>3563</v>
      </c>
      <c r="EH89">
        <v>2</v>
      </c>
      <c r="EI89" t="s">
        <v>3564</v>
      </c>
      <c r="EJ89" t="s">
        <v>3565</v>
      </c>
      <c r="EK89" t="s">
        <v>3566</v>
      </c>
      <c r="EL89" t="s">
        <v>3567</v>
      </c>
      <c r="EM89" t="s">
        <v>3568</v>
      </c>
      <c r="EN89" t="s">
        <v>804</v>
      </c>
      <c r="EO89" t="s">
        <v>849</v>
      </c>
      <c r="EW89" t="s">
        <v>780</v>
      </c>
      <c r="EX89">
        <v>0</v>
      </c>
      <c r="EY89" t="s">
        <v>781</v>
      </c>
      <c r="FA89" t="s">
        <v>858</v>
      </c>
      <c r="FH89" s="9" t="s">
        <v>783</v>
      </c>
      <c r="FI89">
        <v>2</v>
      </c>
      <c r="FJ89" t="s">
        <v>785</v>
      </c>
      <c r="FK89" t="s">
        <v>785</v>
      </c>
      <c r="FL89" t="s">
        <v>785</v>
      </c>
      <c r="FM89" t="s">
        <v>784</v>
      </c>
      <c r="FN89" t="s">
        <v>785</v>
      </c>
      <c r="FO89" t="s">
        <v>786</v>
      </c>
      <c r="FP89" t="s">
        <v>787</v>
      </c>
      <c r="FQ89" t="s">
        <v>784</v>
      </c>
      <c r="FR89" t="s">
        <v>785</v>
      </c>
      <c r="FS89" t="s">
        <v>784</v>
      </c>
      <c r="FT89" t="s">
        <v>784</v>
      </c>
      <c r="FU89" t="s">
        <v>784</v>
      </c>
      <c r="FV89" t="s">
        <v>786</v>
      </c>
      <c r="FW89" t="s">
        <v>786</v>
      </c>
      <c r="FX89" t="s">
        <v>787</v>
      </c>
      <c r="FY89" t="s">
        <v>785</v>
      </c>
      <c r="FZ89" t="s">
        <v>784</v>
      </c>
      <c r="GA89" t="s">
        <v>788</v>
      </c>
      <c r="GB89" t="s">
        <v>785</v>
      </c>
      <c r="GC89" t="s">
        <v>785</v>
      </c>
      <c r="GD89" t="s">
        <v>786</v>
      </c>
      <c r="GE89" t="s">
        <v>785</v>
      </c>
      <c r="GF89" t="s">
        <v>786</v>
      </c>
      <c r="GG89" t="s">
        <v>788</v>
      </c>
      <c r="GH89" t="s">
        <v>788</v>
      </c>
      <c r="GI89" t="s">
        <v>784</v>
      </c>
      <c r="GJ89" t="s">
        <v>789</v>
      </c>
      <c r="GK89" t="s">
        <v>789</v>
      </c>
      <c r="GL89" t="s">
        <v>789</v>
      </c>
      <c r="GM89" t="s">
        <v>789</v>
      </c>
      <c r="GN89" t="s">
        <v>1216</v>
      </c>
      <c r="GO89" t="s">
        <v>3569</v>
      </c>
      <c r="GP89" t="s">
        <v>3544</v>
      </c>
      <c r="GQ89" t="s">
        <v>3570</v>
      </c>
      <c r="GR89" t="s">
        <v>778</v>
      </c>
      <c r="GS89" t="s">
        <v>849</v>
      </c>
      <c r="HA89" t="s">
        <v>967</v>
      </c>
      <c r="HB89">
        <v>4</v>
      </c>
      <c r="HH89" t="s">
        <v>853</v>
      </c>
      <c r="HI89" t="s">
        <v>782</v>
      </c>
      <c r="HL89" t="s">
        <v>799</v>
      </c>
      <c r="HM89">
        <v>2</v>
      </c>
      <c r="IR89">
        <f t="shared" si="10"/>
        <v>3</v>
      </c>
      <c r="IS89" s="9" t="s">
        <v>811</v>
      </c>
      <c r="IT89" s="9">
        <f t="shared" si="11"/>
        <v>40</v>
      </c>
      <c r="IU89" s="9">
        <v>1977</v>
      </c>
      <c r="IW89" t="s">
        <v>3571</v>
      </c>
    </row>
    <row r="90" spans="1:261">
      <c r="A90">
        <v>312</v>
      </c>
      <c r="B90" t="s">
        <v>3572</v>
      </c>
      <c r="C90" t="s">
        <v>3573</v>
      </c>
      <c r="D90" t="s">
        <v>737</v>
      </c>
      <c r="E90" t="s">
        <v>738</v>
      </c>
      <c r="F90" t="s">
        <v>1096</v>
      </c>
      <c r="G90">
        <v>2</v>
      </c>
      <c r="I90" t="s">
        <v>739</v>
      </c>
      <c r="J90" t="s">
        <v>740</v>
      </c>
      <c r="K90" t="s">
        <v>434</v>
      </c>
      <c r="L90">
        <v>900411590</v>
      </c>
      <c r="M90">
        <v>2011</v>
      </c>
      <c r="N90" t="s">
        <v>3574</v>
      </c>
      <c r="O90">
        <v>3178549090</v>
      </c>
      <c r="P90" t="s">
        <v>3575</v>
      </c>
      <c r="Q90" t="s">
        <v>1782</v>
      </c>
      <c r="T90" t="s">
        <v>3576</v>
      </c>
      <c r="U90" t="s">
        <v>3577</v>
      </c>
      <c r="V90" t="s">
        <v>3578</v>
      </c>
      <c r="W90" t="s">
        <v>749</v>
      </c>
      <c r="X90" t="s">
        <v>3579</v>
      </c>
      <c r="AL90" t="s">
        <v>3579</v>
      </c>
      <c r="AM90" t="s">
        <v>751</v>
      </c>
      <c r="AN90" t="s">
        <v>740</v>
      </c>
      <c r="AO90" t="s">
        <v>753</v>
      </c>
      <c r="AW90" t="s">
        <v>3580</v>
      </c>
      <c r="BD90" t="s">
        <v>3581</v>
      </c>
      <c r="BE90" t="s">
        <v>3582</v>
      </c>
      <c r="BF90" t="s">
        <v>3583</v>
      </c>
      <c r="BG90" t="s">
        <v>3584</v>
      </c>
      <c r="BH90" t="s">
        <v>3585</v>
      </c>
      <c r="BI90" t="s">
        <v>3586</v>
      </c>
      <c r="BJ90" t="s">
        <v>752</v>
      </c>
      <c r="BN90" t="s">
        <v>761</v>
      </c>
      <c r="BO90" t="str">
        <f t="shared" si="9"/>
        <v xml:space="preserve">  Servicio</v>
      </c>
      <c r="BP90" t="s">
        <v>3587</v>
      </c>
      <c r="BZ90" t="s">
        <v>764</v>
      </c>
      <c r="CD90">
        <v>98</v>
      </c>
      <c r="CE90" s="8">
        <v>303000000</v>
      </c>
      <c r="CF90" s="8">
        <v>418000000</v>
      </c>
      <c r="CG90" s="8">
        <v>728000000</v>
      </c>
      <c r="CH90">
        <v>224000000</v>
      </c>
      <c r="CI90" s="8">
        <v>38000000</v>
      </c>
      <c r="CJ90" s="8">
        <v>13000000</v>
      </c>
      <c r="CK90" s="8">
        <v>45000000</v>
      </c>
      <c r="CN90" t="s">
        <v>1074</v>
      </c>
      <c r="CO90" t="s">
        <v>752</v>
      </c>
      <c r="CQ90" t="s">
        <v>882</v>
      </c>
      <c r="CR90" t="s">
        <v>740</v>
      </c>
      <c r="CS90">
        <v>20</v>
      </c>
      <c r="CT90">
        <v>0</v>
      </c>
      <c r="CU90">
        <v>8</v>
      </c>
      <c r="CV90">
        <v>0</v>
      </c>
      <c r="CW90">
        <v>0</v>
      </c>
      <c r="CX90">
        <f t="shared" si="7"/>
        <v>28</v>
      </c>
      <c r="CY90" t="s">
        <v>3588</v>
      </c>
      <c r="CZ90" t="s">
        <v>752</v>
      </c>
      <c r="DA90" t="s">
        <v>768</v>
      </c>
      <c r="DB90" t="s">
        <v>768</v>
      </c>
      <c r="DC90" t="s">
        <v>768</v>
      </c>
      <c r="DD90" t="s">
        <v>768</v>
      </c>
      <c r="DE90" t="s">
        <v>768</v>
      </c>
      <c r="DF90" t="s">
        <v>768</v>
      </c>
      <c r="DG90" t="s">
        <v>768</v>
      </c>
      <c r="DH90" t="s">
        <v>768</v>
      </c>
      <c r="DI90" s="8">
        <v>960000000</v>
      </c>
      <c r="DJ90" s="8">
        <v>1850000000</v>
      </c>
      <c r="DK90" s="8">
        <v>20000000</v>
      </c>
      <c r="DL90" s="8">
        <v>109000000</v>
      </c>
      <c r="DN90" t="s">
        <v>888</v>
      </c>
      <c r="DO90" t="s">
        <v>769</v>
      </c>
      <c r="DU90" t="s">
        <v>19</v>
      </c>
      <c r="DY90" t="s">
        <v>771</v>
      </c>
      <c r="DZ90" t="s">
        <v>772</v>
      </c>
      <c r="EG90" t="s">
        <v>3589</v>
      </c>
      <c r="EH90">
        <v>4</v>
      </c>
      <c r="EI90" t="s">
        <v>3590</v>
      </c>
      <c r="EJ90" t="s">
        <v>3591</v>
      </c>
      <c r="EK90" t="s">
        <v>3592</v>
      </c>
      <c r="EL90" t="s">
        <v>3574</v>
      </c>
      <c r="EM90" t="s">
        <v>3593</v>
      </c>
      <c r="EN90" t="s">
        <v>778</v>
      </c>
      <c r="EO90" t="s">
        <v>1092</v>
      </c>
      <c r="EW90" t="s">
        <v>967</v>
      </c>
      <c r="EX90">
        <v>21</v>
      </c>
      <c r="EY90" t="s">
        <v>781</v>
      </c>
      <c r="FD90" t="s">
        <v>853</v>
      </c>
      <c r="FH90" t="s">
        <v>799</v>
      </c>
      <c r="FI90">
        <v>1</v>
      </c>
      <c r="FJ90" t="s">
        <v>785</v>
      </c>
      <c r="FK90" t="s">
        <v>787</v>
      </c>
      <c r="FL90" t="s">
        <v>785</v>
      </c>
      <c r="FM90" t="s">
        <v>784</v>
      </c>
      <c r="FN90" t="s">
        <v>784</v>
      </c>
      <c r="FO90" t="s">
        <v>787</v>
      </c>
      <c r="FP90" t="s">
        <v>784</v>
      </c>
      <c r="FQ90" t="s">
        <v>784</v>
      </c>
      <c r="FR90" t="s">
        <v>785</v>
      </c>
      <c r="FS90" t="s">
        <v>786</v>
      </c>
      <c r="FT90" t="s">
        <v>787</v>
      </c>
      <c r="FU90" t="s">
        <v>786</v>
      </c>
      <c r="FV90" t="s">
        <v>786</v>
      </c>
      <c r="FW90" t="s">
        <v>786</v>
      </c>
      <c r="FX90" t="s">
        <v>784</v>
      </c>
      <c r="FY90" t="s">
        <v>784</v>
      </c>
      <c r="FZ90" t="s">
        <v>786</v>
      </c>
      <c r="GA90" t="s">
        <v>786</v>
      </c>
      <c r="GB90" t="s">
        <v>785</v>
      </c>
      <c r="GC90" t="s">
        <v>785</v>
      </c>
      <c r="GD90" t="s">
        <v>787</v>
      </c>
      <c r="GE90" t="s">
        <v>786</v>
      </c>
      <c r="GF90" t="s">
        <v>786</v>
      </c>
      <c r="GG90" t="s">
        <v>786</v>
      </c>
      <c r="GH90" t="s">
        <v>786</v>
      </c>
      <c r="GI90" t="s">
        <v>787</v>
      </c>
      <c r="GJ90" t="s">
        <v>1082</v>
      </c>
      <c r="GK90" t="s">
        <v>1083</v>
      </c>
      <c r="GL90" t="s">
        <v>790</v>
      </c>
      <c r="GM90" t="s">
        <v>791</v>
      </c>
      <c r="GN90" t="s">
        <v>3594</v>
      </c>
      <c r="GO90" t="s">
        <v>3595</v>
      </c>
      <c r="GP90" t="s">
        <v>3596</v>
      </c>
      <c r="GQ90" t="s">
        <v>3597</v>
      </c>
      <c r="GR90" t="s">
        <v>804</v>
      </c>
      <c r="GS90" t="s">
        <v>1092</v>
      </c>
      <c r="HA90" t="s">
        <v>780</v>
      </c>
      <c r="HB90">
        <v>20</v>
      </c>
      <c r="HC90" t="s">
        <v>781</v>
      </c>
      <c r="HE90" t="s">
        <v>858</v>
      </c>
      <c r="HL90" t="s">
        <v>752</v>
      </c>
      <c r="HN90" t="s">
        <v>3598</v>
      </c>
      <c r="HO90" t="s">
        <v>3599</v>
      </c>
      <c r="HP90" t="s">
        <v>3600</v>
      </c>
      <c r="HQ90" t="s">
        <v>3601</v>
      </c>
      <c r="HR90" t="s">
        <v>804</v>
      </c>
      <c r="HS90" t="s">
        <v>779</v>
      </c>
      <c r="IA90" t="s">
        <v>806</v>
      </c>
      <c r="IB90">
        <v>2</v>
      </c>
      <c r="IJ90" t="s">
        <v>807</v>
      </c>
      <c r="IK90" t="s">
        <v>3602</v>
      </c>
      <c r="IL90" t="s">
        <v>752</v>
      </c>
      <c r="IR90">
        <f t="shared" si="10"/>
        <v>6</v>
      </c>
      <c r="IS90" t="s">
        <v>3580</v>
      </c>
      <c r="IT90" s="9">
        <f t="shared" si="11"/>
        <v>48</v>
      </c>
      <c r="IU90" s="9">
        <v>1969</v>
      </c>
      <c r="IW90" t="s">
        <v>3084</v>
      </c>
    </row>
    <row r="91" spans="1:261">
      <c r="A91">
        <v>315</v>
      </c>
      <c r="B91" t="s">
        <v>3603</v>
      </c>
      <c r="C91" t="s">
        <v>3604</v>
      </c>
      <c r="D91" t="s">
        <v>737</v>
      </c>
      <c r="E91" t="s">
        <v>738</v>
      </c>
      <c r="I91" t="s">
        <v>739</v>
      </c>
      <c r="J91" t="s">
        <v>740</v>
      </c>
      <c r="K91" t="s">
        <v>3605</v>
      </c>
      <c r="L91">
        <v>900650068</v>
      </c>
      <c r="M91">
        <v>2013</v>
      </c>
      <c r="N91" t="s">
        <v>3606</v>
      </c>
      <c r="O91">
        <v>3176694876</v>
      </c>
      <c r="P91" t="s">
        <v>3607</v>
      </c>
      <c r="Q91" t="s">
        <v>744</v>
      </c>
      <c r="S91" t="s">
        <v>3608</v>
      </c>
      <c r="T91" t="s">
        <v>3609</v>
      </c>
      <c r="U91" t="s">
        <v>3610</v>
      </c>
      <c r="V91" t="s">
        <v>3611</v>
      </c>
      <c r="W91" t="s">
        <v>749</v>
      </c>
      <c r="X91" t="s">
        <v>750</v>
      </c>
      <c r="AL91" t="s">
        <v>750</v>
      </c>
      <c r="AM91" t="s">
        <v>751</v>
      </c>
      <c r="AN91" t="s">
        <v>752</v>
      </c>
      <c r="AO91" t="s">
        <v>1298</v>
      </c>
      <c r="BA91" t="s">
        <v>754</v>
      </c>
      <c r="BD91" t="s">
        <v>3612</v>
      </c>
      <c r="BE91" t="s">
        <v>3613</v>
      </c>
      <c r="BF91" t="s">
        <v>3614</v>
      </c>
      <c r="BG91" t="s">
        <v>3615</v>
      </c>
      <c r="BH91" t="s">
        <v>3616</v>
      </c>
      <c r="BI91" t="s">
        <v>3617</v>
      </c>
      <c r="BJ91" t="s">
        <v>752</v>
      </c>
      <c r="BN91" t="s">
        <v>761</v>
      </c>
      <c r="BO91" t="str">
        <f t="shared" si="9"/>
        <v xml:space="preserve">  Servicio</v>
      </c>
      <c r="BP91" t="s">
        <v>3618</v>
      </c>
      <c r="BZ91" t="s">
        <v>764</v>
      </c>
      <c r="CD91">
        <v>80</v>
      </c>
      <c r="CE91" s="8">
        <v>167134000</v>
      </c>
      <c r="CF91" s="8">
        <v>291488000</v>
      </c>
      <c r="CG91" s="8">
        <v>575727000</v>
      </c>
      <c r="CH91">
        <v>179979870</v>
      </c>
      <c r="CI91" s="8">
        <v>2862000</v>
      </c>
      <c r="CJ91" s="8">
        <v>2921893</v>
      </c>
      <c r="CK91" s="8">
        <v>14654000</v>
      </c>
      <c r="CN91" t="s">
        <v>3619</v>
      </c>
      <c r="CO91" t="s">
        <v>752</v>
      </c>
      <c r="CQ91" t="s">
        <v>995</v>
      </c>
      <c r="CR91" t="s">
        <v>740</v>
      </c>
      <c r="CS91">
        <v>45</v>
      </c>
      <c r="CT91">
        <v>0</v>
      </c>
      <c r="CU91">
        <v>0</v>
      </c>
      <c r="CV91">
        <v>0</v>
      </c>
      <c r="CW91">
        <v>0</v>
      </c>
      <c r="CX91">
        <f t="shared" si="7"/>
        <v>45</v>
      </c>
      <c r="CY91" t="s">
        <v>3620</v>
      </c>
      <c r="CZ91" t="s">
        <v>752</v>
      </c>
      <c r="DA91" t="s">
        <v>768</v>
      </c>
      <c r="DB91" t="s">
        <v>768</v>
      </c>
      <c r="DC91" t="s">
        <v>768</v>
      </c>
      <c r="DD91" t="s">
        <v>768</v>
      </c>
      <c r="DE91" t="s">
        <v>768</v>
      </c>
      <c r="DF91" t="s">
        <v>768</v>
      </c>
      <c r="DG91" t="s">
        <v>768</v>
      </c>
      <c r="DH91" t="s">
        <v>768</v>
      </c>
      <c r="DI91" s="8">
        <v>719919000</v>
      </c>
      <c r="DJ91" s="8">
        <v>863902800</v>
      </c>
      <c r="DK91" s="8">
        <v>15838000</v>
      </c>
      <c r="DL91" s="8">
        <v>19869764</v>
      </c>
      <c r="DM91" t="s">
        <v>887</v>
      </c>
      <c r="DU91" t="s">
        <v>19</v>
      </c>
      <c r="DW91" t="s">
        <v>26</v>
      </c>
      <c r="EA91" t="s">
        <v>843</v>
      </c>
      <c r="EG91" t="s">
        <v>3621</v>
      </c>
      <c r="EH91">
        <v>2</v>
      </c>
      <c r="EI91" t="s">
        <v>3622</v>
      </c>
      <c r="EJ91" t="s">
        <v>3623</v>
      </c>
      <c r="EK91" t="s">
        <v>3624</v>
      </c>
      <c r="EL91" t="s">
        <v>3606</v>
      </c>
      <c r="EM91" t="s">
        <v>3625</v>
      </c>
      <c r="EN91" t="s">
        <v>778</v>
      </c>
      <c r="EO91" t="s">
        <v>849</v>
      </c>
      <c r="EW91" t="s">
        <v>780</v>
      </c>
      <c r="EX91">
        <v>0</v>
      </c>
      <c r="EY91" t="s">
        <v>781</v>
      </c>
      <c r="FD91" t="s">
        <v>853</v>
      </c>
      <c r="FH91" t="s">
        <v>752</v>
      </c>
      <c r="FJ91" t="s">
        <v>785</v>
      </c>
      <c r="FK91" t="s">
        <v>784</v>
      </c>
      <c r="FL91" t="s">
        <v>784</v>
      </c>
      <c r="FM91" t="s">
        <v>785</v>
      </c>
      <c r="FN91" t="s">
        <v>784</v>
      </c>
      <c r="FO91" t="s">
        <v>786</v>
      </c>
      <c r="FP91" t="s">
        <v>784</v>
      </c>
      <c r="FQ91" t="s">
        <v>787</v>
      </c>
      <c r="FR91" t="s">
        <v>784</v>
      </c>
      <c r="FS91" t="s">
        <v>786</v>
      </c>
      <c r="FT91" t="s">
        <v>785</v>
      </c>
      <c r="FU91" t="s">
        <v>785</v>
      </c>
      <c r="FV91" t="s">
        <v>784</v>
      </c>
      <c r="FW91" t="s">
        <v>787</v>
      </c>
      <c r="FX91" t="s">
        <v>784</v>
      </c>
      <c r="FY91" t="s">
        <v>784</v>
      </c>
      <c r="FZ91" t="s">
        <v>787</v>
      </c>
      <c r="GA91" t="s">
        <v>788</v>
      </c>
      <c r="GB91" t="s">
        <v>785</v>
      </c>
      <c r="GC91" t="s">
        <v>784</v>
      </c>
      <c r="GD91" t="s">
        <v>788</v>
      </c>
      <c r="GE91" t="s">
        <v>784</v>
      </c>
      <c r="GF91" t="s">
        <v>784</v>
      </c>
      <c r="GG91" t="s">
        <v>788</v>
      </c>
      <c r="GH91" t="s">
        <v>784</v>
      </c>
      <c r="GI91" t="s">
        <v>785</v>
      </c>
      <c r="GJ91" t="s">
        <v>789</v>
      </c>
      <c r="GK91" t="s">
        <v>789</v>
      </c>
      <c r="GL91" t="s">
        <v>789</v>
      </c>
      <c r="GM91" t="s">
        <v>791</v>
      </c>
      <c r="GN91" t="s">
        <v>3626</v>
      </c>
      <c r="GO91" t="s">
        <v>3627</v>
      </c>
      <c r="GP91" t="s">
        <v>3606</v>
      </c>
      <c r="GQ91" t="s">
        <v>3628</v>
      </c>
      <c r="GR91" t="s">
        <v>778</v>
      </c>
      <c r="GS91" t="s">
        <v>849</v>
      </c>
      <c r="HA91" t="s">
        <v>806</v>
      </c>
      <c r="HB91">
        <v>0</v>
      </c>
      <c r="HD91" t="s">
        <v>797</v>
      </c>
      <c r="HI91" t="s">
        <v>782</v>
      </c>
      <c r="HL91" t="s">
        <v>752</v>
      </c>
      <c r="IR91">
        <f t="shared" si="10"/>
        <v>4</v>
      </c>
      <c r="IS91" s="9" t="s">
        <v>811</v>
      </c>
      <c r="IT91" s="9">
        <f t="shared" si="11"/>
        <v>27</v>
      </c>
      <c r="IU91" s="9">
        <v>1990</v>
      </c>
      <c r="IW91" t="s">
        <v>3571</v>
      </c>
    </row>
    <row r="92" spans="1:261">
      <c r="A92">
        <v>316</v>
      </c>
      <c r="B92" t="s">
        <v>3629</v>
      </c>
      <c r="C92" t="s">
        <v>3630</v>
      </c>
      <c r="D92" t="s">
        <v>737</v>
      </c>
      <c r="E92" t="s">
        <v>738</v>
      </c>
      <c r="I92" t="s">
        <v>739</v>
      </c>
      <c r="J92" t="s">
        <v>740</v>
      </c>
      <c r="K92" t="s">
        <v>3631</v>
      </c>
      <c r="L92">
        <v>900198610</v>
      </c>
      <c r="M92">
        <v>2008</v>
      </c>
      <c r="N92" t="s">
        <v>3632</v>
      </c>
      <c r="O92">
        <v>3185170016</v>
      </c>
      <c r="P92" t="s">
        <v>3633</v>
      </c>
      <c r="Q92" t="s">
        <v>744</v>
      </c>
      <c r="S92" t="s">
        <v>3634</v>
      </c>
      <c r="T92" t="s">
        <v>3635</v>
      </c>
      <c r="U92" t="s">
        <v>3636</v>
      </c>
      <c r="V92" t="s">
        <v>3637</v>
      </c>
      <c r="W92" t="s">
        <v>749</v>
      </c>
      <c r="X92" t="s">
        <v>2320</v>
      </c>
      <c r="AL92" t="s">
        <v>2320</v>
      </c>
      <c r="AM92" t="s">
        <v>751</v>
      </c>
      <c r="AN92" t="s">
        <v>752</v>
      </c>
      <c r="AO92" t="s">
        <v>753</v>
      </c>
      <c r="BA92" t="s">
        <v>754</v>
      </c>
      <c r="BD92" t="s">
        <v>3638</v>
      </c>
      <c r="BE92" t="s">
        <v>3639</v>
      </c>
      <c r="BF92" t="s">
        <v>3640</v>
      </c>
      <c r="BG92" t="s">
        <v>3641</v>
      </c>
      <c r="BH92" t="s">
        <v>3642</v>
      </c>
      <c r="BI92" t="s">
        <v>3643</v>
      </c>
      <c r="BJ92" t="s">
        <v>752</v>
      </c>
      <c r="BL92" t="s">
        <v>831</v>
      </c>
      <c r="BN92" t="s">
        <v>761</v>
      </c>
      <c r="BO92" t="str">
        <f t="shared" si="9"/>
        <v>Producto físico  Servicio</v>
      </c>
      <c r="BP92" t="s">
        <v>3644</v>
      </c>
      <c r="BQ92" t="s">
        <v>833</v>
      </c>
      <c r="BT92" t="s">
        <v>835</v>
      </c>
      <c r="BV92" t="s">
        <v>3645</v>
      </c>
      <c r="BX92">
        <v>0</v>
      </c>
      <c r="BY92" t="s">
        <v>763</v>
      </c>
      <c r="BZ92" t="s">
        <v>764</v>
      </c>
      <c r="CC92">
        <v>1</v>
      </c>
      <c r="CD92">
        <v>100</v>
      </c>
      <c r="CE92" s="8">
        <v>1859096662</v>
      </c>
      <c r="CF92" s="8">
        <v>1941804068</v>
      </c>
      <c r="CG92" s="8">
        <v>1453967501</v>
      </c>
      <c r="CH92">
        <v>218264705</v>
      </c>
      <c r="CI92" s="8">
        <v>49916741</v>
      </c>
      <c r="CJ92" s="8">
        <v>45298938</v>
      </c>
      <c r="CK92" s="8">
        <v>13437000</v>
      </c>
      <c r="CN92" t="s">
        <v>3646</v>
      </c>
      <c r="CO92" t="s">
        <v>752</v>
      </c>
      <c r="CQ92" t="s">
        <v>882</v>
      </c>
      <c r="CR92" t="s">
        <v>752</v>
      </c>
      <c r="CS92">
        <v>33</v>
      </c>
      <c r="CT92">
        <v>0</v>
      </c>
      <c r="CV92">
        <v>2</v>
      </c>
      <c r="CW92">
        <v>0</v>
      </c>
      <c r="CX92">
        <f t="shared" si="7"/>
        <v>35</v>
      </c>
      <c r="CY92" t="s">
        <v>3647</v>
      </c>
      <c r="CZ92" t="s">
        <v>752</v>
      </c>
      <c r="DA92" t="s">
        <v>768</v>
      </c>
      <c r="DB92" t="s">
        <v>768</v>
      </c>
      <c r="DC92" t="s">
        <v>768</v>
      </c>
      <c r="DD92" t="s">
        <v>768</v>
      </c>
      <c r="DE92" t="s">
        <v>768</v>
      </c>
      <c r="DF92" t="s">
        <v>768</v>
      </c>
      <c r="DG92" t="s">
        <v>768</v>
      </c>
      <c r="DH92" t="s">
        <v>768</v>
      </c>
      <c r="DI92" s="8">
        <v>2000000000</v>
      </c>
      <c r="DJ92" s="8">
        <v>2200000000</v>
      </c>
      <c r="DK92" s="8">
        <v>100000000</v>
      </c>
      <c r="DL92" s="8">
        <v>110000000</v>
      </c>
      <c r="DO92" t="s">
        <v>769</v>
      </c>
      <c r="DY92" t="s">
        <v>771</v>
      </c>
      <c r="DZ92" t="s">
        <v>772</v>
      </c>
      <c r="EA92" t="s">
        <v>843</v>
      </c>
      <c r="EG92" t="s">
        <v>3648</v>
      </c>
      <c r="EH92">
        <v>5</v>
      </c>
      <c r="EI92" t="s">
        <v>3649</v>
      </c>
      <c r="EJ92" t="s">
        <v>1378</v>
      </c>
      <c r="EK92" t="s">
        <v>3650</v>
      </c>
      <c r="EL92" t="s">
        <v>3632</v>
      </c>
      <c r="EM92" t="s">
        <v>3651</v>
      </c>
      <c r="EN92" t="s">
        <v>778</v>
      </c>
      <c r="EO92" t="s">
        <v>849</v>
      </c>
      <c r="EW92" t="s">
        <v>967</v>
      </c>
      <c r="EX92">
        <v>14</v>
      </c>
      <c r="FC92" t="s">
        <v>798</v>
      </c>
      <c r="FE92" t="s">
        <v>782</v>
      </c>
      <c r="FH92" s="9" t="s">
        <v>783</v>
      </c>
      <c r="FI92">
        <v>2</v>
      </c>
      <c r="FJ92" t="s">
        <v>785</v>
      </c>
      <c r="FK92" t="s">
        <v>784</v>
      </c>
      <c r="FL92" t="s">
        <v>785</v>
      </c>
      <c r="FM92" t="s">
        <v>786</v>
      </c>
      <c r="FN92" t="s">
        <v>786</v>
      </c>
      <c r="FO92" t="s">
        <v>788</v>
      </c>
      <c r="FP92" t="s">
        <v>786</v>
      </c>
      <c r="FQ92" t="s">
        <v>786</v>
      </c>
      <c r="FR92" t="s">
        <v>785</v>
      </c>
      <c r="FS92" t="s">
        <v>786</v>
      </c>
      <c r="FT92" t="s">
        <v>785</v>
      </c>
      <c r="FU92" t="s">
        <v>784</v>
      </c>
      <c r="FV92" t="s">
        <v>787</v>
      </c>
      <c r="FW92" t="s">
        <v>786</v>
      </c>
      <c r="FX92" t="s">
        <v>786</v>
      </c>
      <c r="FY92" t="s">
        <v>784</v>
      </c>
      <c r="FZ92" t="s">
        <v>786</v>
      </c>
      <c r="GA92" t="s">
        <v>786</v>
      </c>
      <c r="GB92" t="s">
        <v>784</v>
      </c>
      <c r="GC92" t="s">
        <v>784</v>
      </c>
      <c r="GD92" t="s">
        <v>788</v>
      </c>
      <c r="GE92" t="s">
        <v>785</v>
      </c>
      <c r="GF92" t="s">
        <v>786</v>
      </c>
      <c r="GG92" t="s">
        <v>786</v>
      </c>
      <c r="GH92" t="s">
        <v>786</v>
      </c>
      <c r="GI92" t="s">
        <v>788</v>
      </c>
      <c r="GJ92" t="s">
        <v>789</v>
      </c>
      <c r="GK92" t="s">
        <v>1083</v>
      </c>
      <c r="GL92" t="s">
        <v>790</v>
      </c>
      <c r="GM92" t="s">
        <v>789</v>
      </c>
      <c r="GN92" t="s">
        <v>2309</v>
      </c>
      <c r="GO92" t="s">
        <v>3652</v>
      </c>
      <c r="GP92" t="s">
        <v>3653</v>
      </c>
      <c r="GQ92" t="s">
        <v>3654</v>
      </c>
      <c r="GR92" t="s">
        <v>778</v>
      </c>
      <c r="GS92" t="s">
        <v>849</v>
      </c>
      <c r="HA92" t="s">
        <v>780</v>
      </c>
      <c r="HB92">
        <v>3</v>
      </c>
      <c r="HD92" t="s">
        <v>797</v>
      </c>
      <c r="HH92" t="s">
        <v>853</v>
      </c>
      <c r="HL92" t="s">
        <v>752</v>
      </c>
      <c r="HN92" t="s">
        <v>3655</v>
      </c>
      <c r="HO92" t="s">
        <v>3656</v>
      </c>
      <c r="HP92" t="s">
        <v>3657</v>
      </c>
      <c r="HQ92" t="s">
        <v>3658</v>
      </c>
      <c r="HR92" t="s">
        <v>804</v>
      </c>
      <c r="HS92" t="s">
        <v>849</v>
      </c>
      <c r="IA92" t="s">
        <v>857</v>
      </c>
      <c r="IB92">
        <v>0</v>
      </c>
      <c r="ID92" t="s">
        <v>797</v>
      </c>
      <c r="IE92" t="s">
        <v>858</v>
      </c>
      <c r="IL92" t="s">
        <v>752</v>
      </c>
      <c r="IN92" t="s">
        <v>3659</v>
      </c>
      <c r="IR92">
        <f t="shared" si="10"/>
        <v>9</v>
      </c>
      <c r="IS92" s="9" t="s">
        <v>811</v>
      </c>
      <c r="IT92" s="9">
        <f t="shared" si="11"/>
        <v>49</v>
      </c>
      <c r="IU92" s="9">
        <v>1968</v>
      </c>
      <c r="IW92" t="s">
        <v>807</v>
      </c>
      <c r="IX92" t="s">
        <v>3660</v>
      </c>
    </row>
    <row r="93" spans="1:261">
      <c r="A93">
        <v>321</v>
      </c>
      <c r="B93" t="s">
        <v>3661</v>
      </c>
      <c r="C93" t="s">
        <v>3662</v>
      </c>
      <c r="D93" t="s">
        <v>737</v>
      </c>
      <c r="E93" t="s">
        <v>738</v>
      </c>
      <c r="F93" t="s">
        <v>1096</v>
      </c>
      <c r="G93">
        <v>2</v>
      </c>
      <c r="I93" t="s">
        <v>739</v>
      </c>
      <c r="J93" t="s">
        <v>740</v>
      </c>
      <c r="K93" t="s">
        <v>3663</v>
      </c>
      <c r="L93">
        <v>900669012</v>
      </c>
      <c r="M93">
        <v>2013</v>
      </c>
      <c r="N93" t="s">
        <v>3664</v>
      </c>
      <c r="O93">
        <v>3218721970</v>
      </c>
      <c r="P93" t="s">
        <v>3665</v>
      </c>
      <c r="Q93" t="s">
        <v>744</v>
      </c>
      <c r="S93" t="s">
        <v>3666</v>
      </c>
      <c r="T93" t="s">
        <v>3667</v>
      </c>
      <c r="U93" t="s">
        <v>3668</v>
      </c>
      <c r="V93" t="s">
        <v>3669</v>
      </c>
      <c r="W93" t="s">
        <v>822</v>
      </c>
      <c r="AD93" t="s">
        <v>869</v>
      </c>
      <c r="AE93" t="s">
        <v>3670</v>
      </c>
      <c r="AL93" t="str">
        <f>CONCATENATE(AD93," ",AE93)</f>
        <v>Otra actividad  - ¿Cuál? comercializacion</v>
      </c>
      <c r="AM93" t="s">
        <v>1981</v>
      </c>
      <c r="AN93" t="s">
        <v>740</v>
      </c>
      <c r="AO93" t="s">
        <v>753</v>
      </c>
      <c r="BA93" t="s">
        <v>754</v>
      </c>
      <c r="BD93" t="s">
        <v>3671</v>
      </c>
      <c r="BE93" t="s">
        <v>3672</v>
      </c>
      <c r="BF93" t="s">
        <v>3673</v>
      </c>
      <c r="BG93" t="s">
        <v>3674</v>
      </c>
      <c r="BH93" t="s">
        <v>3675</v>
      </c>
      <c r="BI93" t="s">
        <v>760</v>
      </c>
      <c r="BJ93" t="s">
        <v>752</v>
      </c>
      <c r="BL93" t="s">
        <v>831</v>
      </c>
      <c r="BN93" t="s">
        <v>761</v>
      </c>
      <c r="BO93" t="str">
        <f t="shared" si="9"/>
        <v>Producto físico  Servicio</v>
      </c>
      <c r="BP93" t="s">
        <v>3676</v>
      </c>
      <c r="BQ93" t="s">
        <v>833</v>
      </c>
      <c r="BV93" t="s">
        <v>3677</v>
      </c>
      <c r="BZ93" t="s">
        <v>764</v>
      </c>
      <c r="CD93">
        <v>85</v>
      </c>
      <c r="CE93" s="8">
        <v>176000000</v>
      </c>
      <c r="CF93" s="8">
        <v>225000000</v>
      </c>
      <c r="CG93" s="8">
        <v>282000000</v>
      </c>
      <c r="CH93" s="3">
        <v>81</v>
      </c>
      <c r="CI93" s="8">
        <v>5000000</v>
      </c>
      <c r="CJ93" s="8">
        <v>10000000</v>
      </c>
      <c r="CK93" s="8">
        <v>5000000</v>
      </c>
      <c r="CN93" t="s">
        <v>1183</v>
      </c>
      <c r="CO93" t="s">
        <v>752</v>
      </c>
      <c r="CQ93" t="s">
        <v>1212</v>
      </c>
      <c r="CR93" t="s">
        <v>752</v>
      </c>
      <c r="CS93">
        <v>2</v>
      </c>
      <c r="CT93">
        <v>1</v>
      </c>
      <c r="CU93">
        <v>5</v>
      </c>
      <c r="CV93">
        <v>0</v>
      </c>
      <c r="CW93">
        <v>0</v>
      </c>
      <c r="CX93">
        <f t="shared" si="7"/>
        <v>8</v>
      </c>
      <c r="CY93" t="s">
        <v>3678</v>
      </c>
      <c r="CZ93" t="s">
        <v>752</v>
      </c>
      <c r="DA93" t="s">
        <v>768</v>
      </c>
      <c r="DB93" t="s">
        <v>768</v>
      </c>
      <c r="DC93" t="s">
        <v>768</v>
      </c>
      <c r="DD93" t="s">
        <v>768</v>
      </c>
      <c r="DE93" t="s">
        <v>768</v>
      </c>
      <c r="DF93" t="s">
        <v>768</v>
      </c>
      <c r="DG93" t="s">
        <v>768</v>
      </c>
      <c r="DH93" t="s">
        <v>768</v>
      </c>
      <c r="DI93" s="8">
        <v>350000000</v>
      </c>
      <c r="DJ93" s="8">
        <v>500000000</v>
      </c>
      <c r="DK93" s="8">
        <v>8000000</v>
      </c>
      <c r="DL93" s="8">
        <v>15000000</v>
      </c>
      <c r="DN93" t="s">
        <v>888</v>
      </c>
      <c r="DW93" t="s">
        <v>26</v>
      </c>
      <c r="DY93" t="s">
        <v>771</v>
      </c>
      <c r="EA93" t="s">
        <v>843</v>
      </c>
      <c r="EG93" t="s">
        <v>3679</v>
      </c>
      <c r="EH93">
        <v>3</v>
      </c>
      <c r="EI93" t="s">
        <v>3680</v>
      </c>
      <c r="EJ93" t="s">
        <v>3681</v>
      </c>
      <c r="EK93" t="s">
        <v>3682</v>
      </c>
      <c r="EL93" t="s">
        <v>3664</v>
      </c>
      <c r="EM93" t="s">
        <v>3683</v>
      </c>
      <c r="EN93" t="s">
        <v>778</v>
      </c>
      <c r="EO93" t="s">
        <v>849</v>
      </c>
      <c r="EW93" t="s">
        <v>780</v>
      </c>
      <c r="EX93">
        <v>12</v>
      </c>
      <c r="EY93" t="s">
        <v>781</v>
      </c>
      <c r="FC93" t="s">
        <v>798</v>
      </c>
      <c r="FH93" t="s">
        <v>752</v>
      </c>
      <c r="FJ93" t="s">
        <v>785</v>
      </c>
      <c r="FK93" t="s">
        <v>787</v>
      </c>
      <c r="FL93" t="s">
        <v>785</v>
      </c>
      <c r="FM93" t="s">
        <v>786</v>
      </c>
      <c r="FN93" t="s">
        <v>786</v>
      </c>
      <c r="FO93" t="s">
        <v>786</v>
      </c>
      <c r="FP93" t="s">
        <v>785</v>
      </c>
      <c r="FQ93" t="s">
        <v>784</v>
      </c>
      <c r="FR93" t="s">
        <v>785</v>
      </c>
      <c r="FS93" t="s">
        <v>788</v>
      </c>
      <c r="FT93" t="s">
        <v>785</v>
      </c>
      <c r="FU93" t="s">
        <v>787</v>
      </c>
      <c r="FV93" t="s">
        <v>786</v>
      </c>
      <c r="FW93" t="s">
        <v>788</v>
      </c>
      <c r="FX93" t="s">
        <v>784</v>
      </c>
      <c r="FY93" t="s">
        <v>785</v>
      </c>
      <c r="FZ93" t="s">
        <v>786</v>
      </c>
      <c r="GA93" t="s">
        <v>788</v>
      </c>
      <c r="GB93" t="s">
        <v>785</v>
      </c>
      <c r="GC93" t="s">
        <v>784</v>
      </c>
      <c r="GD93" t="s">
        <v>788</v>
      </c>
      <c r="GE93" t="s">
        <v>785</v>
      </c>
      <c r="GF93" t="s">
        <v>786</v>
      </c>
      <c r="GG93" t="s">
        <v>788</v>
      </c>
      <c r="GH93" t="s">
        <v>784</v>
      </c>
      <c r="GI93" t="s">
        <v>785</v>
      </c>
      <c r="GJ93" t="s">
        <v>789</v>
      </c>
      <c r="GK93" t="s">
        <v>789</v>
      </c>
      <c r="GL93" t="s">
        <v>789</v>
      </c>
      <c r="GM93" t="s">
        <v>789</v>
      </c>
      <c r="GN93" t="s">
        <v>3684</v>
      </c>
      <c r="GO93" t="s">
        <v>3685</v>
      </c>
      <c r="GP93" t="s">
        <v>3686</v>
      </c>
      <c r="GQ93" t="s">
        <v>3687</v>
      </c>
      <c r="GR93" t="s">
        <v>778</v>
      </c>
      <c r="GS93" t="s">
        <v>849</v>
      </c>
      <c r="HA93" t="s">
        <v>967</v>
      </c>
      <c r="HB93">
        <v>4</v>
      </c>
      <c r="HD93" t="s">
        <v>797</v>
      </c>
      <c r="HI93" t="s">
        <v>782</v>
      </c>
      <c r="HL93" t="s">
        <v>752</v>
      </c>
      <c r="HN93" t="s">
        <v>3688</v>
      </c>
      <c r="HO93" t="s">
        <v>3689</v>
      </c>
      <c r="HP93" t="s">
        <v>3690</v>
      </c>
      <c r="HQ93" t="s">
        <v>3691</v>
      </c>
      <c r="HR93" t="s">
        <v>804</v>
      </c>
      <c r="HS93" t="s">
        <v>849</v>
      </c>
      <c r="IA93" t="s">
        <v>857</v>
      </c>
      <c r="IB93">
        <v>10</v>
      </c>
      <c r="IE93" t="s">
        <v>858</v>
      </c>
      <c r="IG93" t="s">
        <v>798</v>
      </c>
      <c r="IL93" t="s">
        <v>799</v>
      </c>
      <c r="IM93">
        <v>1</v>
      </c>
      <c r="IR93">
        <f t="shared" si="10"/>
        <v>4</v>
      </c>
      <c r="IS93" s="9" t="s">
        <v>811</v>
      </c>
      <c r="IT93" s="9">
        <f t="shared" si="11"/>
        <v>37</v>
      </c>
      <c r="IU93" s="9">
        <v>1980</v>
      </c>
      <c r="IW93" t="s">
        <v>1136</v>
      </c>
      <c r="IZ93">
        <v>1</v>
      </c>
    </row>
    <row r="94" spans="1:261">
      <c r="A94">
        <v>322</v>
      </c>
      <c r="B94" t="s">
        <v>3692</v>
      </c>
      <c r="C94" t="s">
        <v>3693</v>
      </c>
      <c r="D94" t="s">
        <v>737</v>
      </c>
      <c r="E94" t="s">
        <v>738</v>
      </c>
      <c r="I94" t="s">
        <v>739</v>
      </c>
      <c r="J94" t="s">
        <v>740</v>
      </c>
      <c r="K94" t="s">
        <v>3694</v>
      </c>
      <c r="L94">
        <v>9003915668</v>
      </c>
      <c r="M94">
        <v>2010</v>
      </c>
      <c r="N94" t="s">
        <v>3695</v>
      </c>
      <c r="O94">
        <v>3117515133</v>
      </c>
      <c r="P94" t="s">
        <v>3696</v>
      </c>
      <c r="Q94" t="s">
        <v>744</v>
      </c>
      <c r="S94" t="s">
        <v>3697</v>
      </c>
      <c r="T94" t="s">
        <v>3698</v>
      </c>
      <c r="V94" t="s">
        <v>3699</v>
      </c>
      <c r="W94" t="s">
        <v>749</v>
      </c>
      <c r="X94" t="s">
        <v>1479</v>
      </c>
      <c r="AL94" t="s">
        <v>1479</v>
      </c>
      <c r="AM94" t="s">
        <v>751</v>
      </c>
      <c r="AN94" t="s">
        <v>752</v>
      </c>
      <c r="AO94" t="s">
        <v>753</v>
      </c>
      <c r="AW94" t="s">
        <v>3580</v>
      </c>
      <c r="AY94" t="s">
        <v>912</v>
      </c>
      <c r="BD94" t="s">
        <v>3700</v>
      </c>
      <c r="BE94" t="s">
        <v>3701</v>
      </c>
      <c r="BF94" t="s">
        <v>3702</v>
      </c>
      <c r="BG94" t="s">
        <v>3703</v>
      </c>
      <c r="BH94" t="s">
        <v>3704</v>
      </c>
      <c r="BI94" t="s">
        <v>3705</v>
      </c>
      <c r="BJ94" t="s">
        <v>752</v>
      </c>
      <c r="BL94" t="s">
        <v>831</v>
      </c>
      <c r="BM94" t="s">
        <v>1152</v>
      </c>
      <c r="BN94" t="s">
        <v>761</v>
      </c>
      <c r="BO94" t="str">
        <f t="shared" si="9"/>
        <v>Producto físico Producto no físico (Desarrollo de Software, contenido multimedia, etc.) Servicio</v>
      </c>
      <c r="BP94" t="s">
        <v>761</v>
      </c>
      <c r="BT94" t="s">
        <v>835</v>
      </c>
      <c r="BX94" t="s">
        <v>3706</v>
      </c>
      <c r="BZ94" t="s">
        <v>764</v>
      </c>
      <c r="CD94">
        <v>90</v>
      </c>
      <c r="CE94" s="8">
        <v>128913000</v>
      </c>
      <c r="CF94" s="8">
        <v>170484000</v>
      </c>
      <c r="CG94" s="8">
        <v>385616000</v>
      </c>
      <c r="CH94">
        <v>30000000</v>
      </c>
      <c r="CI94" s="8">
        <v>20000000</v>
      </c>
      <c r="CJ94" s="8">
        <v>30000000</v>
      </c>
      <c r="CK94" s="8">
        <v>50000000</v>
      </c>
      <c r="CN94" t="s">
        <v>1115</v>
      </c>
      <c r="CO94" t="s">
        <v>752</v>
      </c>
      <c r="CQ94" t="s">
        <v>882</v>
      </c>
      <c r="CR94" t="s">
        <v>740</v>
      </c>
      <c r="CS94">
        <v>8</v>
      </c>
      <c r="CT94">
        <v>0</v>
      </c>
      <c r="CU94">
        <v>0</v>
      </c>
      <c r="CV94">
        <v>0</v>
      </c>
      <c r="CW94">
        <v>0</v>
      </c>
      <c r="CX94">
        <f t="shared" si="7"/>
        <v>8</v>
      </c>
      <c r="CY94" t="s">
        <v>3707</v>
      </c>
      <c r="CZ94" t="s">
        <v>752</v>
      </c>
      <c r="DA94" t="s">
        <v>768</v>
      </c>
      <c r="DB94" t="s">
        <v>768</v>
      </c>
      <c r="DC94" t="s">
        <v>768</v>
      </c>
      <c r="DD94" t="s">
        <v>768</v>
      </c>
      <c r="DE94" t="s">
        <v>768</v>
      </c>
      <c r="DF94" t="s">
        <v>768</v>
      </c>
      <c r="DG94" t="s">
        <v>768</v>
      </c>
      <c r="DH94" t="s">
        <v>768</v>
      </c>
      <c r="DI94" s="8">
        <v>300000000</v>
      </c>
      <c r="DJ94" s="8">
        <v>600000000</v>
      </c>
      <c r="DK94" s="8">
        <v>100000000</v>
      </c>
      <c r="DL94" s="8">
        <v>150000000</v>
      </c>
      <c r="DM94" t="s">
        <v>887</v>
      </c>
      <c r="DN94" t="s">
        <v>888</v>
      </c>
      <c r="DO94" t="s">
        <v>769</v>
      </c>
      <c r="DP94" t="s">
        <v>770</v>
      </c>
      <c r="DY94" t="s">
        <v>771</v>
      </c>
      <c r="DZ94" t="s">
        <v>772</v>
      </c>
      <c r="EA94" t="s">
        <v>843</v>
      </c>
      <c r="EG94" t="s">
        <v>3708</v>
      </c>
      <c r="EH94">
        <v>2</v>
      </c>
      <c r="EI94" t="s">
        <v>3709</v>
      </c>
      <c r="EJ94" t="s">
        <v>3710</v>
      </c>
      <c r="EK94" t="s">
        <v>3711</v>
      </c>
      <c r="EL94" t="s">
        <v>3695</v>
      </c>
      <c r="EM94" t="s">
        <v>3712</v>
      </c>
      <c r="EN94" t="s">
        <v>778</v>
      </c>
      <c r="EO94" t="s">
        <v>849</v>
      </c>
      <c r="EW94" t="s">
        <v>780</v>
      </c>
      <c r="EX94">
        <v>20</v>
      </c>
      <c r="EY94" t="s">
        <v>781</v>
      </c>
      <c r="FC94" t="s">
        <v>798</v>
      </c>
      <c r="FH94" t="s">
        <v>799</v>
      </c>
      <c r="FI94">
        <v>2</v>
      </c>
      <c r="FJ94" t="s">
        <v>785</v>
      </c>
      <c r="FK94" t="s">
        <v>785</v>
      </c>
      <c r="FL94" t="s">
        <v>785</v>
      </c>
      <c r="FM94" t="s">
        <v>784</v>
      </c>
      <c r="FN94" t="s">
        <v>786</v>
      </c>
      <c r="FO94" t="s">
        <v>784</v>
      </c>
      <c r="FP94" t="s">
        <v>786</v>
      </c>
      <c r="FQ94" t="s">
        <v>784</v>
      </c>
      <c r="FR94" t="s">
        <v>785</v>
      </c>
      <c r="FS94" t="s">
        <v>785</v>
      </c>
      <c r="FT94" t="s">
        <v>785</v>
      </c>
      <c r="FU94" t="s">
        <v>785</v>
      </c>
      <c r="FV94" t="s">
        <v>786</v>
      </c>
      <c r="FW94" t="s">
        <v>788</v>
      </c>
      <c r="FX94" t="s">
        <v>785</v>
      </c>
      <c r="FY94" t="s">
        <v>785</v>
      </c>
      <c r="FZ94" t="s">
        <v>785</v>
      </c>
      <c r="GA94" t="s">
        <v>788</v>
      </c>
      <c r="GB94" t="s">
        <v>785</v>
      </c>
      <c r="GC94" t="s">
        <v>787</v>
      </c>
      <c r="GD94" t="s">
        <v>788</v>
      </c>
      <c r="GE94" t="s">
        <v>785</v>
      </c>
      <c r="GF94" t="s">
        <v>785</v>
      </c>
      <c r="GG94" t="s">
        <v>785</v>
      </c>
      <c r="GH94" t="s">
        <v>785</v>
      </c>
      <c r="GI94" t="s">
        <v>785</v>
      </c>
      <c r="GJ94" t="s">
        <v>789</v>
      </c>
      <c r="GK94" t="s">
        <v>789</v>
      </c>
      <c r="GL94" t="s">
        <v>790</v>
      </c>
      <c r="GM94" t="s">
        <v>791</v>
      </c>
      <c r="GN94" t="s">
        <v>3713</v>
      </c>
      <c r="GO94" t="s">
        <v>3714</v>
      </c>
      <c r="GP94" t="s">
        <v>3715</v>
      </c>
      <c r="GQ94" t="s">
        <v>3716</v>
      </c>
      <c r="GR94" t="s">
        <v>778</v>
      </c>
      <c r="GS94" t="s">
        <v>849</v>
      </c>
      <c r="HA94" t="s">
        <v>967</v>
      </c>
      <c r="HB94">
        <v>15</v>
      </c>
      <c r="HH94" t="s">
        <v>853</v>
      </c>
      <c r="HI94" t="s">
        <v>782</v>
      </c>
      <c r="HL94" t="s">
        <v>799</v>
      </c>
      <c r="HM94">
        <v>1</v>
      </c>
      <c r="IR94">
        <f t="shared" si="10"/>
        <v>7</v>
      </c>
      <c r="IS94" s="9" t="s">
        <v>3717</v>
      </c>
      <c r="IT94" s="9">
        <f t="shared" si="11"/>
        <v>42</v>
      </c>
      <c r="IU94" s="9">
        <v>1975</v>
      </c>
      <c r="IW94" t="s">
        <v>973</v>
      </c>
    </row>
    <row r="95" spans="1:261">
      <c r="A95">
        <v>324</v>
      </c>
      <c r="B95" t="s">
        <v>3718</v>
      </c>
      <c r="C95" t="s">
        <v>3719</v>
      </c>
      <c r="D95" t="s">
        <v>737</v>
      </c>
      <c r="E95" t="s">
        <v>738</v>
      </c>
      <c r="I95" t="s">
        <v>739</v>
      </c>
      <c r="J95" t="s">
        <v>740</v>
      </c>
      <c r="K95" t="s">
        <v>3720</v>
      </c>
      <c r="L95">
        <v>900172305</v>
      </c>
      <c r="M95">
        <v>2007</v>
      </c>
      <c r="N95" t="s">
        <v>3721</v>
      </c>
      <c r="O95">
        <v>3175004668</v>
      </c>
      <c r="P95" t="s">
        <v>3722</v>
      </c>
      <c r="Q95" t="s">
        <v>1976</v>
      </c>
      <c r="S95" t="s">
        <v>3723</v>
      </c>
      <c r="V95" t="s">
        <v>3724</v>
      </c>
      <c r="W95" t="s">
        <v>749</v>
      </c>
      <c r="X95" t="s">
        <v>2320</v>
      </c>
      <c r="AL95" t="s">
        <v>2320</v>
      </c>
      <c r="AM95" t="s">
        <v>751</v>
      </c>
      <c r="AN95" t="s">
        <v>752</v>
      </c>
      <c r="AO95" t="s">
        <v>753</v>
      </c>
      <c r="AR95" t="s">
        <v>911</v>
      </c>
      <c r="BD95" t="s">
        <v>3725</v>
      </c>
      <c r="BE95" t="s">
        <v>3726</v>
      </c>
      <c r="BF95" t="s">
        <v>3727</v>
      </c>
      <c r="BG95" t="s">
        <v>3728</v>
      </c>
      <c r="BH95" t="s">
        <v>3729</v>
      </c>
      <c r="BI95" t="s">
        <v>3730</v>
      </c>
      <c r="BJ95" t="s">
        <v>752</v>
      </c>
      <c r="BN95" t="s">
        <v>761</v>
      </c>
      <c r="BO95" t="str">
        <f t="shared" si="9"/>
        <v xml:space="preserve">  Servicio</v>
      </c>
      <c r="BP95" t="s">
        <v>3731</v>
      </c>
      <c r="BZ95" t="s">
        <v>764</v>
      </c>
      <c r="CD95">
        <v>95</v>
      </c>
      <c r="CE95" s="8">
        <v>457333000</v>
      </c>
      <c r="CF95" s="8">
        <v>517475000</v>
      </c>
      <c r="CG95" s="8">
        <v>521312000</v>
      </c>
      <c r="CH95">
        <v>93710000</v>
      </c>
      <c r="CI95" s="8">
        <v>21621000</v>
      </c>
      <c r="CJ95" s="8">
        <v>8973000</v>
      </c>
      <c r="CK95" s="8">
        <v>19406000</v>
      </c>
      <c r="CN95" t="s">
        <v>3732</v>
      </c>
      <c r="CO95" t="s">
        <v>752</v>
      </c>
      <c r="CQ95" t="s">
        <v>882</v>
      </c>
      <c r="CR95" t="s">
        <v>740</v>
      </c>
      <c r="CS95">
        <v>10</v>
      </c>
      <c r="CT95">
        <v>0</v>
      </c>
      <c r="CU95">
        <v>9</v>
      </c>
      <c r="CV95">
        <v>0</v>
      </c>
      <c r="CW95">
        <v>0</v>
      </c>
      <c r="CX95">
        <f t="shared" si="7"/>
        <v>19</v>
      </c>
      <c r="CY95" t="s">
        <v>3733</v>
      </c>
      <c r="CZ95" t="s">
        <v>752</v>
      </c>
      <c r="DA95" t="s">
        <v>768</v>
      </c>
      <c r="DB95" t="s">
        <v>768</v>
      </c>
      <c r="DC95" t="s">
        <v>768</v>
      </c>
      <c r="DD95" t="s">
        <v>768</v>
      </c>
      <c r="DE95" t="s">
        <v>768</v>
      </c>
      <c r="DF95" t="s">
        <v>768</v>
      </c>
      <c r="DG95" t="s">
        <v>768</v>
      </c>
      <c r="DH95" t="s">
        <v>768</v>
      </c>
      <c r="DI95" s="8">
        <v>750000000</v>
      </c>
      <c r="DJ95" s="8">
        <v>1000000000</v>
      </c>
      <c r="DK95" s="8">
        <v>37500000</v>
      </c>
      <c r="DL95" s="8">
        <v>50000000</v>
      </c>
      <c r="DO95" t="s">
        <v>769</v>
      </c>
      <c r="DU95" t="s">
        <v>19</v>
      </c>
      <c r="DW95" t="s">
        <v>26</v>
      </c>
      <c r="DY95" t="s">
        <v>771</v>
      </c>
      <c r="EG95" t="s">
        <v>3734</v>
      </c>
      <c r="EH95">
        <v>11</v>
      </c>
      <c r="EI95" t="s">
        <v>3735</v>
      </c>
      <c r="EJ95" t="s">
        <v>3736</v>
      </c>
      <c r="EK95" t="s">
        <v>3737</v>
      </c>
      <c r="EL95" t="s">
        <v>3721</v>
      </c>
      <c r="EM95" t="s">
        <v>3738</v>
      </c>
      <c r="EN95" t="s">
        <v>778</v>
      </c>
      <c r="EO95" t="s">
        <v>779</v>
      </c>
      <c r="EW95" t="s">
        <v>857</v>
      </c>
      <c r="EX95">
        <v>16</v>
      </c>
      <c r="FC95" t="s">
        <v>798</v>
      </c>
      <c r="FE95" t="s">
        <v>782</v>
      </c>
      <c r="FH95" t="s">
        <v>799</v>
      </c>
      <c r="FI95">
        <v>2</v>
      </c>
      <c r="FJ95" t="s">
        <v>785</v>
      </c>
      <c r="FK95" t="s">
        <v>786</v>
      </c>
      <c r="FL95" t="s">
        <v>785</v>
      </c>
      <c r="FM95" t="s">
        <v>786</v>
      </c>
      <c r="FN95" t="s">
        <v>784</v>
      </c>
      <c r="FO95" t="s">
        <v>786</v>
      </c>
      <c r="FP95" t="s">
        <v>784</v>
      </c>
      <c r="FQ95" t="s">
        <v>786</v>
      </c>
      <c r="FR95" t="s">
        <v>785</v>
      </c>
      <c r="FS95" t="s">
        <v>786</v>
      </c>
      <c r="FT95" t="s">
        <v>787</v>
      </c>
      <c r="FU95" t="s">
        <v>786</v>
      </c>
      <c r="FV95" t="s">
        <v>786</v>
      </c>
      <c r="FW95" t="s">
        <v>788</v>
      </c>
      <c r="FX95" t="s">
        <v>784</v>
      </c>
      <c r="FY95" t="s">
        <v>784</v>
      </c>
      <c r="FZ95" t="s">
        <v>786</v>
      </c>
      <c r="GA95" t="s">
        <v>786</v>
      </c>
      <c r="GB95" t="s">
        <v>784</v>
      </c>
      <c r="GC95" t="s">
        <v>784</v>
      </c>
      <c r="GD95" t="s">
        <v>787</v>
      </c>
      <c r="GE95" t="s">
        <v>784</v>
      </c>
      <c r="GF95" t="s">
        <v>786</v>
      </c>
      <c r="GG95" t="s">
        <v>786</v>
      </c>
      <c r="GH95" t="s">
        <v>784</v>
      </c>
      <c r="GI95" t="s">
        <v>784</v>
      </c>
      <c r="GJ95" t="s">
        <v>789</v>
      </c>
      <c r="GK95" t="s">
        <v>789</v>
      </c>
      <c r="GL95" t="s">
        <v>789</v>
      </c>
      <c r="GM95" t="s">
        <v>789</v>
      </c>
      <c r="GN95" t="s">
        <v>3739</v>
      </c>
      <c r="GO95" t="s">
        <v>3740</v>
      </c>
      <c r="GP95" t="s">
        <v>3741</v>
      </c>
      <c r="GQ95" t="s">
        <v>3742</v>
      </c>
      <c r="GR95" t="s">
        <v>778</v>
      </c>
      <c r="GS95" t="s">
        <v>849</v>
      </c>
      <c r="HA95" t="s">
        <v>967</v>
      </c>
      <c r="HB95">
        <v>12</v>
      </c>
      <c r="HH95" t="s">
        <v>853</v>
      </c>
      <c r="HI95" t="s">
        <v>782</v>
      </c>
      <c r="HL95" t="s">
        <v>752</v>
      </c>
      <c r="HN95" t="s">
        <v>2081</v>
      </c>
      <c r="HO95" t="s">
        <v>3743</v>
      </c>
      <c r="HP95" t="s">
        <v>3744</v>
      </c>
      <c r="HQ95" t="s">
        <v>3745</v>
      </c>
      <c r="HR95" t="s">
        <v>778</v>
      </c>
      <c r="HS95" t="s">
        <v>849</v>
      </c>
      <c r="IA95" t="s">
        <v>806</v>
      </c>
      <c r="IB95">
        <v>0</v>
      </c>
      <c r="ID95" t="s">
        <v>797</v>
      </c>
      <c r="IH95" t="s">
        <v>853</v>
      </c>
      <c r="IL95" t="s">
        <v>752</v>
      </c>
      <c r="IO95" t="s">
        <v>3746</v>
      </c>
      <c r="IP95" t="s">
        <v>3747</v>
      </c>
      <c r="IQ95">
        <v>3155831159</v>
      </c>
      <c r="IR95">
        <f t="shared" si="10"/>
        <v>10</v>
      </c>
      <c r="IS95" t="s">
        <v>911</v>
      </c>
      <c r="IT95" s="9">
        <f t="shared" si="11"/>
        <v>45</v>
      </c>
      <c r="IU95" s="9">
        <v>1972</v>
      </c>
      <c r="IV95" t="s">
        <v>3748</v>
      </c>
      <c r="IW95" t="s">
        <v>1136</v>
      </c>
    </row>
    <row r="96" spans="1:261">
      <c r="A96">
        <v>350</v>
      </c>
      <c r="B96" t="s">
        <v>3749</v>
      </c>
      <c r="C96" t="s">
        <v>3750</v>
      </c>
      <c r="D96" t="s">
        <v>737</v>
      </c>
      <c r="E96" t="s">
        <v>738</v>
      </c>
      <c r="F96" t="s">
        <v>744</v>
      </c>
      <c r="G96">
        <v>29</v>
      </c>
      <c r="I96" t="s">
        <v>739</v>
      </c>
      <c r="J96" t="s">
        <v>740</v>
      </c>
      <c r="K96" t="s">
        <v>3751</v>
      </c>
      <c r="L96">
        <v>900063667</v>
      </c>
      <c r="M96">
        <v>2000</v>
      </c>
      <c r="N96" t="s">
        <v>3752</v>
      </c>
      <c r="O96">
        <v>3167257805</v>
      </c>
      <c r="P96" t="s">
        <v>3753</v>
      </c>
      <c r="Q96" t="s">
        <v>744</v>
      </c>
      <c r="S96" t="s">
        <v>3754</v>
      </c>
      <c r="T96" t="s">
        <v>3755</v>
      </c>
      <c r="U96" t="s">
        <v>3756</v>
      </c>
      <c r="V96" t="s">
        <v>3757</v>
      </c>
      <c r="W96" t="s">
        <v>822</v>
      </c>
      <c r="AD96" t="s">
        <v>869</v>
      </c>
      <c r="AE96" t="s">
        <v>3758</v>
      </c>
      <c r="AL96" t="str">
        <f t="shared" ref="AL96:AL97" si="14">CONCATENATE(AD96," ",AE96)</f>
        <v>Otra actividad  - ¿Cuál? Sector Funerario</v>
      </c>
      <c r="AM96" t="s">
        <v>824</v>
      </c>
      <c r="AN96" t="s">
        <v>740</v>
      </c>
      <c r="AO96" t="s">
        <v>1064</v>
      </c>
      <c r="BA96" t="s">
        <v>754</v>
      </c>
      <c r="BD96" t="s">
        <v>3759</v>
      </c>
      <c r="BE96" t="s">
        <v>3760</v>
      </c>
      <c r="BF96" t="s">
        <v>3761</v>
      </c>
      <c r="BG96" t="s">
        <v>3762</v>
      </c>
      <c r="BH96" t="s">
        <v>3763</v>
      </c>
      <c r="BI96" t="s">
        <v>3764</v>
      </c>
      <c r="BJ96" t="s">
        <v>752</v>
      </c>
      <c r="BL96" t="s">
        <v>831</v>
      </c>
      <c r="BO96" t="str">
        <f t="shared" si="9"/>
        <v xml:space="preserve">Producto físico  </v>
      </c>
      <c r="BP96" t="s">
        <v>3765</v>
      </c>
      <c r="BQ96" t="s">
        <v>833</v>
      </c>
      <c r="BV96" t="s">
        <v>3766</v>
      </c>
      <c r="CE96" s="8">
        <v>60109372</v>
      </c>
      <c r="CF96" s="8">
        <v>219516522</v>
      </c>
      <c r="CG96" s="8">
        <v>260000000</v>
      </c>
      <c r="CH96">
        <v>50000000</v>
      </c>
      <c r="CI96" s="8">
        <v>60109372</v>
      </c>
      <c r="CJ96" s="8">
        <v>219516522</v>
      </c>
      <c r="CK96" s="8">
        <v>260000000</v>
      </c>
      <c r="CN96" t="s">
        <v>3767</v>
      </c>
      <c r="CO96" t="s">
        <v>740</v>
      </c>
      <c r="CP96" t="s">
        <v>3768</v>
      </c>
      <c r="CQ96" t="s">
        <v>839</v>
      </c>
      <c r="CR96" t="s">
        <v>740</v>
      </c>
      <c r="CS96">
        <v>0</v>
      </c>
      <c r="CT96">
        <v>10</v>
      </c>
      <c r="CU96">
        <v>0</v>
      </c>
      <c r="CV96">
        <v>0</v>
      </c>
      <c r="CW96">
        <v>0</v>
      </c>
      <c r="CX96">
        <f t="shared" si="7"/>
        <v>10</v>
      </c>
      <c r="CY96" t="s">
        <v>3678</v>
      </c>
      <c r="CZ96" t="s">
        <v>752</v>
      </c>
      <c r="DA96" t="s">
        <v>768</v>
      </c>
      <c r="DB96" t="s">
        <v>768</v>
      </c>
      <c r="DC96" t="s">
        <v>768</v>
      </c>
      <c r="DD96" t="s">
        <v>768</v>
      </c>
      <c r="DE96" t="s">
        <v>768</v>
      </c>
      <c r="DF96" t="s">
        <v>768</v>
      </c>
      <c r="DG96" t="s">
        <v>768</v>
      </c>
      <c r="DH96" t="s">
        <v>768</v>
      </c>
      <c r="DI96" s="8">
        <v>300000000</v>
      </c>
      <c r="DJ96" s="8">
        <v>400000000</v>
      </c>
      <c r="DK96" s="8">
        <v>300000000</v>
      </c>
      <c r="DL96" s="8">
        <v>400000000</v>
      </c>
      <c r="DP96" t="s">
        <v>770</v>
      </c>
      <c r="DU96" t="s">
        <v>19</v>
      </c>
      <c r="DW96" t="s">
        <v>26</v>
      </c>
      <c r="EA96" t="s">
        <v>843</v>
      </c>
      <c r="EG96" t="s">
        <v>3769</v>
      </c>
      <c r="EH96">
        <v>10</v>
      </c>
      <c r="EI96" t="s">
        <v>3770</v>
      </c>
      <c r="EJ96" t="s">
        <v>3771</v>
      </c>
      <c r="EK96" t="s">
        <v>3772</v>
      </c>
      <c r="EL96" t="s">
        <v>3773</v>
      </c>
      <c r="EM96" t="s">
        <v>3774</v>
      </c>
      <c r="EN96" t="s">
        <v>778</v>
      </c>
      <c r="EO96" t="s">
        <v>849</v>
      </c>
      <c r="EW96" t="s">
        <v>796</v>
      </c>
      <c r="EX96">
        <v>30</v>
      </c>
      <c r="FB96" t="s">
        <v>901</v>
      </c>
      <c r="FE96" t="s">
        <v>782</v>
      </c>
      <c r="FH96" s="9" t="s">
        <v>783</v>
      </c>
      <c r="FI96">
        <v>4</v>
      </c>
      <c r="FJ96" t="s">
        <v>785</v>
      </c>
      <c r="FK96" t="s">
        <v>785</v>
      </c>
      <c r="FL96" t="s">
        <v>785</v>
      </c>
      <c r="FM96" t="s">
        <v>786</v>
      </c>
      <c r="FN96" t="s">
        <v>785</v>
      </c>
      <c r="FO96" t="s">
        <v>788</v>
      </c>
      <c r="FP96" t="s">
        <v>785</v>
      </c>
      <c r="FQ96" t="s">
        <v>787</v>
      </c>
      <c r="FR96" t="s">
        <v>785</v>
      </c>
      <c r="FS96" t="s">
        <v>786</v>
      </c>
      <c r="FT96" t="s">
        <v>785</v>
      </c>
      <c r="FU96" t="s">
        <v>784</v>
      </c>
      <c r="FV96" t="s">
        <v>786</v>
      </c>
      <c r="FW96" t="s">
        <v>787</v>
      </c>
      <c r="FX96" t="s">
        <v>785</v>
      </c>
      <c r="FY96" t="s">
        <v>785</v>
      </c>
      <c r="FZ96" t="s">
        <v>786</v>
      </c>
      <c r="GA96" t="s">
        <v>786</v>
      </c>
      <c r="GB96" t="s">
        <v>785</v>
      </c>
      <c r="GC96" t="s">
        <v>785</v>
      </c>
      <c r="GD96" t="s">
        <v>786</v>
      </c>
      <c r="GE96" t="s">
        <v>785</v>
      </c>
      <c r="GF96" t="s">
        <v>786</v>
      </c>
      <c r="GG96" t="s">
        <v>786</v>
      </c>
      <c r="GH96" t="s">
        <v>785</v>
      </c>
      <c r="GI96" t="s">
        <v>784</v>
      </c>
      <c r="GJ96" t="s">
        <v>789</v>
      </c>
      <c r="GK96" t="s">
        <v>789</v>
      </c>
      <c r="GL96" t="s">
        <v>789</v>
      </c>
      <c r="GM96" t="s">
        <v>791</v>
      </c>
      <c r="GN96" t="s">
        <v>3775</v>
      </c>
      <c r="GO96" t="s">
        <v>3776</v>
      </c>
      <c r="GP96" t="s">
        <v>3777</v>
      </c>
      <c r="GQ96" t="s">
        <v>3778</v>
      </c>
      <c r="GR96" t="s">
        <v>778</v>
      </c>
      <c r="GS96" t="s">
        <v>849</v>
      </c>
      <c r="HA96" t="s">
        <v>780</v>
      </c>
      <c r="HB96">
        <v>25</v>
      </c>
      <c r="HH96" t="s">
        <v>853</v>
      </c>
      <c r="HI96" t="s">
        <v>782</v>
      </c>
      <c r="HL96" t="s">
        <v>799</v>
      </c>
      <c r="HM96">
        <v>2</v>
      </c>
      <c r="HN96" t="s">
        <v>3779</v>
      </c>
      <c r="HO96" t="s">
        <v>3772</v>
      </c>
      <c r="HP96" t="s">
        <v>3773</v>
      </c>
      <c r="HQ96" t="s">
        <v>3780</v>
      </c>
      <c r="HR96" t="s">
        <v>778</v>
      </c>
      <c r="HS96" t="s">
        <v>779</v>
      </c>
      <c r="IA96" t="s">
        <v>967</v>
      </c>
      <c r="IB96">
        <v>20</v>
      </c>
      <c r="ID96" t="s">
        <v>797</v>
      </c>
      <c r="IH96" t="s">
        <v>853</v>
      </c>
      <c r="IL96" t="s">
        <v>799</v>
      </c>
      <c r="IM96">
        <v>2</v>
      </c>
      <c r="IN96" t="s">
        <v>3781</v>
      </c>
      <c r="IR96">
        <f t="shared" si="10"/>
        <v>17</v>
      </c>
      <c r="IS96" s="9" t="s">
        <v>811</v>
      </c>
      <c r="IT96" s="9">
        <f t="shared" si="11"/>
        <v>61</v>
      </c>
      <c r="IU96" s="9">
        <v>1956</v>
      </c>
      <c r="IW96" t="s">
        <v>812</v>
      </c>
    </row>
    <row r="97" spans="1:260">
      <c r="A97">
        <v>362</v>
      </c>
      <c r="B97" t="s">
        <v>3782</v>
      </c>
      <c r="C97" t="s">
        <v>3783</v>
      </c>
      <c r="D97" t="s">
        <v>737</v>
      </c>
      <c r="E97" t="s">
        <v>738</v>
      </c>
      <c r="F97" t="s">
        <v>744</v>
      </c>
      <c r="G97">
        <v>29</v>
      </c>
      <c r="I97" t="s">
        <v>739</v>
      </c>
      <c r="J97" t="s">
        <v>740</v>
      </c>
      <c r="K97" t="s">
        <v>3784</v>
      </c>
      <c r="L97">
        <v>11227835939</v>
      </c>
      <c r="M97">
        <v>2014</v>
      </c>
      <c r="N97" t="s">
        <v>3785</v>
      </c>
      <c r="O97">
        <v>3214942581</v>
      </c>
      <c r="P97" t="s">
        <v>3784</v>
      </c>
      <c r="Q97" t="s">
        <v>744</v>
      </c>
      <c r="U97" t="s">
        <v>3786</v>
      </c>
      <c r="V97" t="s">
        <v>3787</v>
      </c>
      <c r="W97" t="s">
        <v>822</v>
      </c>
      <c r="AD97" t="s">
        <v>869</v>
      </c>
      <c r="AE97" t="s">
        <v>3788</v>
      </c>
      <c r="AL97" t="str">
        <f t="shared" si="14"/>
        <v>Otra actividad  - ¿Cuál? Moda</v>
      </c>
      <c r="AM97" t="s">
        <v>824</v>
      </c>
      <c r="AN97" t="s">
        <v>752</v>
      </c>
      <c r="AO97" t="s">
        <v>1298</v>
      </c>
      <c r="AQ97" t="s">
        <v>1480</v>
      </c>
      <c r="BD97" t="s">
        <v>3789</v>
      </c>
      <c r="BE97" t="s">
        <v>3790</v>
      </c>
      <c r="BF97" t="s">
        <v>3791</v>
      </c>
      <c r="BG97" t="s">
        <v>3792</v>
      </c>
      <c r="BH97" t="s">
        <v>3793</v>
      </c>
      <c r="BI97" t="s">
        <v>3794</v>
      </c>
      <c r="BJ97" t="s">
        <v>752</v>
      </c>
      <c r="BL97" t="s">
        <v>831</v>
      </c>
      <c r="BO97" t="str">
        <f t="shared" si="9"/>
        <v xml:space="preserve">Producto físico  </v>
      </c>
      <c r="BP97" t="s">
        <v>3795</v>
      </c>
      <c r="BQ97" t="s">
        <v>833</v>
      </c>
      <c r="BV97" t="s">
        <v>3796</v>
      </c>
      <c r="CE97" s="8">
        <v>2000000</v>
      </c>
      <c r="CF97" s="8">
        <v>2000000</v>
      </c>
      <c r="CG97" s="8">
        <v>1000000</v>
      </c>
      <c r="CH97" s="3">
        <v>1000000</v>
      </c>
      <c r="CI97" s="8">
        <v>0</v>
      </c>
      <c r="CJ97" s="8">
        <v>0</v>
      </c>
      <c r="CK97" s="8">
        <v>0</v>
      </c>
      <c r="CN97" t="s">
        <v>768</v>
      </c>
      <c r="CO97" t="s">
        <v>740</v>
      </c>
      <c r="CP97" t="s">
        <v>3797</v>
      </c>
      <c r="CQ97" t="s">
        <v>1212</v>
      </c>
      <c r="CR97" t="s">
        <v>740</v>
      </c>
      <c r="CS97">
        <v>1</v>
      </c>
      <c r="CT97">
        <v>1</v>
      </c>
      <c r="CU97">
        <v>1</v>
      </c>
      <c r="CV97">
        <v>1</v>
      </c>
      <c r="CW97">
        <v>1</v>
      </c>
      <c r="CX97">
        <f t="shared" si="7"/>
        <v>5</v>
      </c>
      <c r="CY97" t="s">
        <v>3798</v>
      </c>
      <c r="CZ97" t="s">
        <v>752</v>
      </c>
      <c r="DA97" t="s">
        <v>768</v>
      </c>
      <c r="DB97" t="s">
        <v>768</v>
      </c>
      <c r="DC97" t="s">
        <v>768</v>
      </c>
      <c r="DD97" t="s">
        <v>768</v>
      </c>
      <c r="DE97" t="s">
        <v>768</v>
      </c>
      <c r="DF97" t="s">
        <v>768</v>
      </c>
      <c r="DG97" t="s">
        <v>768</v>
      </c>
      <c r="DH97" t="s">
        <v>768</v>
      </c>
      <c r="DI97" s="8">
        <v>0</v>
      </c>
      <c r="DJ97" s="8">
        <v>0</v>
      </c>
      <c r="DK97" s="8">
        <v>0</v>
      </c>
      <c r="DL97" s="8">
        <v>0</v>
      </c>
      <c r="DM97" t="s">
        <v>887</v>
      </c>
      <c r="EA97" t="s">
        <v>843</v>
      </c>
      <c r="EG97" t="s">
        <v>3799</v>
      </c>
      <c r="EH97">
        <v>1</v>
      </c>
      <c r="EI97" t="s">
        <v>3800</v>
      </c>
      <c r="EJ97" t="s">
        <v>3801</v>
      </c>
      <c r="EK97" t="s">
        <v>3802</v>
      </c>
      <c r="EL97" t="s">
        <v>3785</v>
      </c>
      <c r="EM97" t="s">
        <v>3803</v>
      </c>
      <c r="EN97" t="s">
        <v>778</v>
      </c>
      <c r="EO97" t="s">
        <v>779</v>
      </c>
      <c r="EW97" t="s">
        <v>780</v>
      </c>
      <c r="EX97">
        <v>6</v>
      </c>
      <c r="FE97" t="s">
        <v>782</v>
      </c>
      <c r="FH97" t="s">
        <v>799</v>
      </c>
      <c r="FI97" t="s">
        <v>3804</v>
      </c>
      <c r="FJ97" t="s">
        <v>785</v>
      </c>
      <c r="FK97" t="s">
        <v>785</v>
      </c>
      <c r="FL97" t="s">
        <v>785</v>
      </c>
      <c r="FM97" t="s">
        <v>785</v>
      </c>
      <c r="FN97" t="s">
        <v>784</v>
      </c>
      <c r="FO97" t="s">
        <v>785</v>
      </c>
      <c r="FP97" t="s">
        <v>785</v>
      </c>
      <c r="FQ97" t="s">
        <v>786</v>
      </c>
      <c r="FR97" t="s">
        <v>785</v>
      </c>
      <c r="FS97" t="s">
        <v>786</v>
      </c>
      <c r="FT97" t="s">
        <v>785</v>
      </c>
      <c r="FU97" t="s">
        <v>784</v>
      </c>
      <c r="FV97" t="s">
        <v>786</v>
      </c>
      <c r="FW97" t="s">
        <v>784</v>
      </c>
      <c r="FX97" t="s">
        <v>784</v>
      </c>
      <c r="FY97" t="s">
        <v>784</v>
      </c>
      <c r="FZ97" t="s">
        <v>784</v>
      </c>
      <c r="GA97" t="s">
        <v>786</v>
      </c>
      <c r="GB97" t="s">
        <v>784</v>
      </c>
      <c r="GC97" t="s">
        <v>785</v>
      </c>
      <c r="GD97" t="s">
        <v>788</v>
      </c>
      <c r="GE97" t="s">
        <v>785</v>
      </c>
      <c r="GF97" t="s">
        <v>786</v>
      </c>
      <c r="GG97" t="s">
        <v>784</v>
      </c>
      <c r="GH97" t="s">
        <v>784</v>
      </c>
      <c r="GI97" t="s">
        <v>785</v>
      </c>
      <c r="GJ97" t="s">
        <v>789</v>
      </c>
      <c r="GK97" t="s">
        <v>789</v>
      </c>
      <c r="GL97" t="s">
        <v>789</v>
      </c>
      <c r="GM97" t="s">
        <v>791</v>
      </c>
      <c r="IO97" t="s">
        <v>3784</v>
      </c>
      <c r="IP97" t="s">
        <v>3805</v>
      </c>
      <c r="IQ97">
        <v>3214942581</v>
      </c>
      <c r="IR97">
        <f t="shared" si="10"/>
        <v>3</v>
      </c>
      <c r="IS97" t="s">
        <v>1480</v>
      </c>
      <c r="IT97" s="9">
        <f t="shared" si="11"/>
        <v>27</v>
      </c>
      <c r="IU97" s="9">
        <v>1990</v>
      </c>
      <c r="IV97" t="s">
        <v>3785</v>
      </c>
      <c r="IW97" t="s">
        <v>2395</v>
      </c>
      <c r="IZ97">
        <v>1</v>
      </c>
    </row>
    <row r="98" spans="1:260">
      <c r="A98">
        <v>375</v>
      </c>
      <c r="B98" t="s">
        <v>3806</v>
      </c>
      <c r="C98" t="s">
        <v>3807</v>
      </c>
      <c r="D98" t="s">
        <v>737</v>
      </c>
      <c r="E98" t="s">
        <v>738</v>
      </c>
      <c r="I98" t="s">
        <v>739</v>
      </c>
      <c r="J98" t="s">
        <v>740</v>
      </c>
      <c r="K98" t="s">
        <v>3808</v>
      </c>
      <c r="L98">
        <v>900890794</v>
      </c>
      <c r="M98">
        <v>2015</v>
      </c>
      <c r="N98" t="s">
        <v>3809</v>
      </c>
      <c r="O98">
        <v>3128959947</v>
      </c>
      <c r="P98" t="s">
        <v>3810</v>
      </c>
      <c r="Q98" t="s">
        <v>744</v>
      </c>
      <c r="S98" t="s">
        <v>3811</v>
      </c>
      <c r="T98" t="s">
        <v>3812</v>
      </c>
      <c r="U98" t="s">
        <v>3813</v>
      </c>
      <c r="V98" t="s">
        <v>3814</v>
      </c>
      <c r="W98" t="s">
        <v>909</v>
      </c>
      <c r="Z98" t="s">
        <v>910</v>
      </c>
      <c r="AL98" t="str">
        <f>Z98</f>
        <v>Comercio al por menor de otros  productos de consumo nuevos</v>
      </c>
      <c r="AM98" t="s">
        <v>1878</v>
      </c>
      <c r="AN98" t="s">
        <v>752</v>
      </c>
      <c r="AO98" t="s">
        <v>753</v>
      </c>
      <c r="BA98" t="s">
        <v>754</v>
      </c>
      <c r="BD98" t="s">
        <v>3815</v>
      </c>
      <c r="BE98" t="s">
        <v>3816</v>
      </c>
      <c r="BF98" t="s">
        <v>3817</v>
      </c>
      <c r="BG98" t="s">
        <v>3818</v>
      </c>
      <c r="BH98" t="s">
        <v>3819</v>
      </c>
      <c r="BI98" t="s">
        <v>3820</v>
      </c>
      <c r="BJ98" t="s">
        <v>752</v>
      </c>
      <c r="BL98" t="s">
        <v>831</v>
      </c>
      <c r="BO98" t="str">
        <f t="shared" si="9"/>
        <v xml:space="preserve">Producto físico  </v>
      </c>
      <c r="BP98" t="s">
        <v>3821</v>
      </c>
      <c r="BQ98" t="s">
        <v>833</v>
      </c>
      <c r="BV98" t="s">
        <v>3822</v>
      </c>
      <c r="CE98" s="8">
        <v>200000000</v>
      </c>
      <c r="CF98" s="8">
        <v>250000000</v>
      </c>
      <c r="CG98" s="8">
        <v>303000000</v>
      </c>
      <c r="CH98">
        <v>86</v>
      </c>
      <c r="CI98" s="8">
        <v>1000000</v>
      </c>
      <c r="CJ98" s="10">
        <v>-485</v>
      </c>
      <c r="CK98" s="10">
        <v>-692</v>
      </c>
      <c r="CN98" t="s">
        <v>3823</v>
      </c>
      <c r="CO98" t="s">
        <v>740</v>
      </c>
      <c r="CP98" t="s">
        <v>3824</v>
      </c>
      <c r="CQ98" t="s">
        <v>839</v>
      </c>
      <c r="CR98" t="s">
        <v>740</v>
      </c>
      <c r="CS98">
        <v>5</v>
      </c>
      <c r="CT98">
        <v>2</v>
      </c>
      <c r="CU98">
        <v>0</v>
      </c>
      <c r="CV98">
        <v>0</v>
      </c>
      <c r="CW98">
        <v>15</v>
      </c>
      <c r="CX98">
        <f t="shared" si="7"/>
        <v>22</v>
      </c>
      <c r="CY98" t="s">
        <v>3825</v>
      </c>
      <c r="CZ98" t="s">
        <v>752</v>
      </c>
      <c r="DA98" t="s">
        <v>768</v>
      </c>
      <c r="DB98" t="s">
        <v>768</v>
      </c>
      <c r="DC98" t="s">
        <v>768</v>
      </c>
      <c r="DD98" t="s">
        <v>768</v>
      </c>
      <c r="DE98" t="s">
        <v>768</v>
      </c>
      <c r="DF98" t="s">
        <v>768</v>
      </c>
      <c r="DG98" t="s">
        <v>768</v>
      </c>
      <c r="DH98" t="s">
        <v>768</v>
      </c>
      <c r="DI98" s="8">
        <v>360000000</v>
      </c>
      <c r="DJ98" s="8">
        <v>440000000</v>
      </c>
      <c r="DK98" s="10">
        <v>700</v>
      </c>
      <c r="DL98" s="8">
        <v>1200000</v>
      </c>
      <c r="DP98" t="s">
        <v>770</v>
      </c>
      <c r="DU98" t="s">
        <v>19</v>
      </c>
      <c r="DY98" t="s">
        <v>771</v>
      </c>
      <c r="EA98" t="s">
        <v>843</v>
      </c>
      <c r="EG98" t="s">
        <v>3826</v>
      </c>
      <c r="EH98">
        <v>3</v>
      </c>
      <c r="EI98" t="s">
        <v>3827</v>
      </c>
      <c r="EJ98" t="s">
        <v>3828</v>
      </c>
      <c r="EK98" t="s">
        <v>3829</v>
      </c>
      <c r="EL98" t="s">
        <v>3830</v>
      </c>
      <c r="EM98" t="s">
        <v>3831</v>
      </c>
      <c r="EN98" t="s">
        <v>804</v>
      </c>
      <c r="EO98" t="s">
        <v>1092</v>
      </c>
      <c r="EW98" t="s">
        <v>780</v>
      </c>
      <c r="EX98">
        <v>1</v>
      </c>
      <c r="EY98" t="s">
        <v>781</v>
      </c>
      <c r="FC98" t="s">
        <v>798</v>
      </c>
      <c r="FH98" t="s">
        <v>752</v>
      </c>
      <c r="FJ98" t="s">
        <v>785</v>
      </c>
      <c r="FK98" t="s">
        <v>787</v>
      </c>
      <c r="FL98" t="s">
        <v>785</v>
      </c>
      <c r="FM98" t="s">
        <v>786</v>
      </c>
      <c r="FN98" t="s">
        <v>787</v>
      </c>
      <c r="FO98" t="s">
        <v>786</v>
      </c>
      <c r="FP98" t="s">
        <v>784</v>
      </c>
      <c r="FQ98" t="s">
        <v>788</v>
      </c>
      <c r="FR98" t="s">
        <v>785</v>
      </c>
      <c r="FS98" t="s">
        <v>788</v>
      </c>
      <c r="FT98" t="s">
        <v>785</v>
      </c>
      <c r="FU98" t="s">
        <v>787</v>
      </c>
      <c r="FV98" t="s">
        <v>786</v>
      </c>
      <c r="FW98" t="s">
        <v>788</v>
      </c>
      <c r="FX98" t="s">
        <v>787</v>
      </c>
      <c r="FY98" t="s">
        <v>785</v>
      </c>
      <c r="FZ98" t="s">
        <v>786</v>
      </c>
      <c r="GA98" t="s">
        <v>788</v>
      </c>
      <c r="GB98" t="s">
        <v>785</v>
      </c>
      <c r="GC98" t="s">
        <v>784</v>
      </c>
      <c r="GD98" t="s">
        <v>786</v>
      </c>
      <c r="GE98" t="s">
        <v>784</v>
      </c>
      <c r="GF98" t="s">
        <v>788</v>
      </c>
      <c r="GG98" t="s">
        <v>788</v>
      </c>
      <c r="GH98" t="s">
        <v>786</v>
      </c>
      <c r="GI98" t="s">
        <v>787</v>
      </c>
      <c r="GJ98" t="s">
        <v>789</v>
      </c>
      <c r="GK98" t="s">
        <v>789</v>
      </c>
      <c r="GL98" t="s">
        <v>789</v>
      </c>
      <c r="GM98" t="s">
        <v>789</v>
      </c>
      <c r="GN98" t="s">
        <v>3832</v>
      </c>
      <c r="GO98" t="s">
        <v>3833</v>
      </c>
      <c r="GP98" t="s">
        <v>3834</v>
      </c>
      <c r="GQ98" t="s">
        <v>3835</v>
      </c>
      <c r="GR98" t="s">
        <v>804</v>
      </c>
      <c r="GS98" t="s">
        <v>1092</v>
      </c>
      <c r="HA98" t="s">
        <v>857</v>
      </c>
      <c r="HB98">
        <v>3</v>
      </c>
      <c r="HC98" t="s">
        <v>781</v>
      </c>
      <c r="HE98" t="s">
        <v>858</v>
      </c>
      <c r="HL98" t="s">
        <v>799</v>
      </c>
      <c r="HM98">
        <v>1</v>
      </c>
      <c r="HN98" t="s">
        <v>3836</v>
      </c>
      <c r="HO98" t="s">
        <v>3837</v>
      </c>
      <c r="HP98" t="s">
        <v>3838</v>
      </c>
      <c r="HQ98" t="s">
        <v>3839</v>
      </c>
      <c r="HR98" t="s">
        <v>804</v>
      </c>
      <c r="HS98" t="s">
        <v>849</v>
      </c>
      <c r="IA98" t="s">
        <v>796</v>
      </c>
      <c r="IB98">
        <v>3</v>
      </c>
      <c r="IF98" t="s">
        <v>901</v>
      </c>
      <c r="IL98" t="s">
        <v>799</v>
      </c>
      <c r="IM98">
        <v>1</v>
      </c>
      <c r="IN98" t="s">
        <v>3840</v>
      </c>
      <c r="IO98" t="s">
        <v>3841</v>
      </c>
      <c r="IP98" t="s">
        <v>3842</v>
      </c>
      <c r="IQ98">
        <v>3154620130</v>
      </c>
      <c r="IR98">
        <f t="shared" si="10"/>
        <v>2</v>
      </c>
      <c r="IS98" s="9" t="s">
        <v>811</v>
      </c>
      <c r="IT98" s="9">
        <f t="shared" si="11"/>
        <v>47</v>
      </c>
      <c r="IU98" s="9">
        <v>1970</v>
      </c>
      <c r="IV98" t="s">
        <v>3843</v>
      </c>
      <c r="IW98" t="s">
        <v>1136</v>
      </c>
    </row>
    <row r="99" spans="1:260">
      <c r="A99">
        <v>378</v>
      </c>
      <c r="B99" t="s">
        <v>3844</v>
      </c>
      <c r="C99" t="s">
        <v>3845</v>
      </c>
      <c r="D99" t="s">
        <v>737</v>
      </c>
      <c r="E99" t="s">
        <v>738</v>
      </c>
      <c r="F99" t="s">
        <v>744</v>
      </c>
      <c r="G99">
        <v>29</v>
      </c>
      <c r="I99" t="s">
        <v>739</v>
      </c>
      <c r="J99" t="s">
        <v>740</v>
      </c>
      <c r="K99" t="s">
        <v>334</v>
      </c>
      <c r="L99">
        <v>900918575</v>
      </c>
      <c r="M99">
        <v>2015</v>
      </c>
      <c r="N99" t="s">
        <v>3846</v>
      </c>
      <c r="O99">
        <v>3165254658</v>
      </c>
      <c r="P99" t="s">
        <v>3847</v>
      </c>
      <c r="Q99" t="s">
        <v>744</v>
      </c>
      <c r="S99" t="s">
        <v>3848</v>
      </c>
      <c r="T99" t="s">
        <v>3849</v>
      </c>
      <c r="V99" t="s">
        <v>3850</v>
      </c>
      <c r="W99" t="s">
        <v>749</v>
      </c>
      <c r="X99" t="s">
        <v>3851</v>
      </c>
      <c r="AL99" t="s">
        <v>3851</v>
      </c>
      <c r="AM99" t="s">
        <v>751</v>
      </c>
      <c r="AN99" t="s">
        <v>740</v>
      </c>
      <c r="AO99" t="s">
        <v>1064</v>
      </c>
      <c r="AQ99" t="s">
        <v>1480</v>
      </c>
      <c r="BD99" t="s">
        <v>3852</v>
      </c>
      <c r="BE99" t="s">
        <v>3853</v>
      </c>
      <c r="BF99" t="s">
        <v>3854</v>
      </c>
      <c r="BG99" t="s">
        <v>3855</v>
      </c>
      <c r="BH99" t="s">
        <v>3856</v>
      </c>
      <c r="BI99" t="s">
        <v>3857</v>
      </c>
      <c r="BJ99" t="s">
        <v>752</v>
      </c>
      <c r="BN99" t="s">
        <v>761</v>
      </c>
      <c r="BO99" t="str">
        <f t="shared" si="9"/>
        <v xml:space="preserve">  Servicio</v>
      </c>
      <c r="BP99" t="s">
        <v>3858</v>
      </c>
      <c r="BY99" t="s">
        <v>763</v>
      </c>
      <c r="CA99" t="s">
        <v>806</v>
      </c>
      <c r="CB99" t="s">
        <v>3859</v>
      </c>
      <c r="CC99">
        <v>300</v>
      </c>
      <c r="CE99" s="8">
        <v>0</v>
      </c>
      <c r="CF99" s="8">
        <v>0</v>
      </c>
      <c r="CG99" s="8">
        <v>1221733000</v>
      </c>
      <c r="CH99">
        <v>707814000</v>
      </c>
      <c r="CI99" s="8">
        <v>0</v>
      </c>
      <c r="CJ99" s="8">
        <v>-171859000</v>
      </c>
      <c r="CK99" s="8">
        <v>-67404000</v>
      </c>
      <c r="CN99" t="s">
        <v>3860</v>
      </c>
      <c r="CO99" t="s">
        <v>752</v>
      </c>
      <c r="CQ99" t="s">
        <v>882</v>
      </c>
      <c r="CR99" t="s">
        <v>740</v>
      </c>
      <c r="CS99">
        <v>23</v>
      </c>
      <c r="CT99">
        <v>0</v>
      </c>
      <c r="CU99">
        <v>0</v>
      </c>
      <c r="CV99">
        <v>1</v>
      </c>
      <c r="CW99">
        <v>86</v>
      </c>
      <c r="CX99">
        <f t="shared" si="7"/>
        <v>110</v>
      </c>
      <c r="CY99" t="s">
        <v>2812</v>
      </c>
      <c r="CZ99" t="s">
        <v>740</v>
      </c>
      <c r="DA99" t="s">
        <v>3861</v>
      </c>
      <c r="DB99" t="s">
        <v>3862</v>
      </c>
      <c r="DC99" t="s">
        <v>3863</v>
      </c>
      <c r="DD99" t="s">
        <v>768</v>
      </c>
      <c r="DE99" t="s">
        <v>768</v>
      </c>
      <c r="DF99" t="s">
        <v>768</v>
      </c>
      <c r="DG99" t="s">
        <v>768</v>
      </c>
      <c r="DH99" t="s">
        <v>768</v>
      </c>
      <c r="DI99" s="8">
        <v>1883852000</v>
      </c>
      <c r="DJ99" s="8">
        <v>2868549000</v>
      </c>
      <c r="DK99" s="8">
        <v>92410000</v>
      </c>
      <c r="DL99" s="8">
        <v>711058000</v>
      </c>
      <c r="DN99" t="s">
        <v>888</v>
      </c>
      <c r="DW99" t="s">
        <v>26</v>
      </c>
      <c r="DZ99" t="s">
        <v>772</v>
      </c>
      <c r="EA99" t="s">
        <v>843</v>
      </c>
      <c r="EG99" t="s">
        <v>3864</v>
      </c>
      <c r="EH99">
        <v>6</v>
      </c>
      <c r="EI99" t="s">
        <v>3865</v>
      </c>
      <c r="EJ99" t="s">
        <v>3866</v>
      </c>
      <c r="EK99" t="s">
        <v>2946</v>
      </c>
      <c r="EL99" t="s">
        <v>3867</v>
      </c>
      <c r="EM99" t="s">
        <v>3868</v>
      </c>
      <c r="EN99" t="s">
        <v>804</v>
      </c>
      <c r="EO99" t="s">
        <v>849</v>
      </c>
      <c r="EW99" t="s">
        <v>780</v>
      </c>
      <c r="EX99">
        <v>10</v>
      </c>
      <c r="EY99" t="s">
        <v>781</v>
      </c>
      <c r="EZ99" t="s">
        <v>797</v>
      </c>
      <c r="FH99" t="s">
        <v>799</v>
      </c>
      <c r="FI99">
        <v>2</v>
      </c>
      <c r="FJ99" t="s">
        <v>785</v>
      </c>
      <c r="FK99" t="s">
        <v>787</v>
      </c>
      <c r="FL99" t="s">
        <v>784</v>
      </c>
      <c r="FM99" t="s">
        <v>786</v>
      </c>
      <c r="FN99" t="s">
        <v>787</v>
      </c>
      <c r="FO99" t="s">
        <v>784</v>
      </c>
      <c r="FP99" t="s">
        <v>786</v>
      </c>
      <c r="FQ99" t="s">
        <v>787</v>
      </c>
      <c r="FR99" t="s">
        <v>785</v>
      </c>
      <c r="FS99" t="s">
        <v>785</v>
      </c>
      <c r="FT99" t="s">
        <v>785</v>
      </c>
      <c r="FU99" t="s">
        <v>784</v>
      </c>
      <c r="FV99" t="s">
        <v>787</v>
      </c>
      <c r="FW99" t="s">
        <v>788</v>
      </c>
      <c r="FX99" t="s">
        <v>787</v>
      </c>
      <c r="FY99" t="s">
        <v>786</v>
      </c>
      <c r="FZ99" t="s">
        <v>787</v>
      </c>
      <c r="GA99" t="s">
        <v>788</v>
      </c>
      <c r="GB99" t="s">
        <v>784</v>
      </c>
      <c r="GC99" t="s">
        <v>787</v>
      </c>
      <c r="GD99" t="s">
        <v>788</v>
      </c>
      <c r="GE99" t="s">
        <v>784</v>
      </c>
      <c r="GF99" t="s">
        <v>787</v>
      </c>
      <c r="GG99" t="s">
        <v>786</v>
      </c>
      <c r="GH99" t="s">
        <v>786</v>
      </c>
      <c r="GI99" t="s">
        <v>784</v>
      </c>
      <c r="GJ99" t="s">
        <v>789</v>
      </c>
      <c r="GK99" t="s">
        <v>1083</v>
      </c>
      <c r="GL99" t="s">
        <v>790</v>
      </c>
      <c r="GM99" t="s">
        <v>791</v>
      </c>
      <c r="GN99" t="s">
        <v>3869</v>
      </c>
      <c r="GO99" t="s">
        <v>3870</v>
      </c>
      <c r="GP99" t="s">
        <v>3846</v>
      </c>
      <c r="GQ99" t="s">
        <v>3871</v>
      </c>
      <c r="GR99" t="s">
        <v>778</v>
      </c>
      <c r="GS99" t="s">
        <v>1092</v>
      </c>
      <c r="HA99" t="s">
        <v>967</v>
      </c>
      <c r="HB99">
        <v>0</v>
      </c>
      <c r="HD99" t="s">
        <v>797</v>
      </c>
      <c r="HI99" t="s">
        <v>782</v>
      </c>
      <c r="HL99" t="s">
        <v>799</v>
      </c>
      <c r="HM99">
        <v>2</v>
      </c>
      <c r="HN99" t="s">
        <v>3872</v>
      </c>
      <c r="HO99" t="s">
        <v>3870</v>
      </c>
      <c r="HP99" t="s">
        <v>3873</v>
      </c>
      <c r="HQ99" t="s">
        <v>3874</v>
      </c>
      <c r="HR99" t="s">
        <v>778</v>
      </c>
      <c r="HS99" t="s">
        <v>849</v>
      </c>
      <c r="IA99" t="s">
        <v>796</v>
      </c>
      <c r="IB99">
        <v>0</v>
      </c>
      <c r="IF99" t="s">
        <v>901</v>
      </c>
      <c r="IG99" t="s">
        <v>798</v>
      </c>
      <c r="IL99" t="s">
        <v>799</v>
      </c>
      <c r="IM99">
        <v>2</v>
      </c>
      <c r="IR99">
        <f t="shared" si="10"/>
        <v>2</v>
      </c>
      <c r="IS99" t="s">
        <v>1480</v>
      </c>
      <c r="IT99" s="9">
        <f t="shared" si="11"/>
        <v>45</v>
      </c>
      <c r="IU99" s="9">
        <v>1972</v>
      </c>
      <c r="IW99" t="s">
        <v>3084</v>
      </c>
    </row>
    <row r="100" spans="1:260">
      <c r="A100">
        <v>392</v>
      </c>
      <c r="B100" t="s">
        <v>3875</v>
      </c>
      <c r="C100" t="s">
        <v>3876</v>
      </c>
      <c r="D100" t="s">
        <v>737</v>
      </c>
      <c r="E100" t="s">
        <v>738</v>
      </c>
      <c r="I100" t="s">
        <v>739</v>
      </c>
      <c r="J100" t="s">
        <v>740</v>
      </c>
      <c r="K100" t="s">
        <v>3877</v>
      </c>
      <c r="L100">
        <v>900219306</v>
      </c>
      <c r="M100">
        <v>2008</v>
      </c>
      <c r="N100" t="s">
        <v>3878</v>
      </c>
      <c r="O100">
        <v>3104276210</v>
      </c>
      <c r="P100" t="s">
        <v>3879</v>
      </c>
      <c r="Q100" t="s">
        <v>744</v>
      </c>
      <c r="S100" t="s">
        <v>3880</v>
      </c>
      <c r="V100" t="s">
        <v>3881</v>
      </c>
      <c r="W100" t="s">
        <v>1101</v>
      </c>
      <c r="AB100" t="s">
        <v>869</v>
      </c>
      <c r="AC100" t="s">
        <v>3882</v>
      </c>
      <c r="AL100" t="str">
        <f>CONCATENATE(AB100," ",AC100)</f>
        <v xml:space="preserve">Otra actividad  - ¿Cuál? alquiler de maquinaria para construcción </v>
      </c>
      <c r="AM100" t="s">
        <v>751</v>
      </c>
      <c r="AN100" t="s">
        <v>740</v>
      </c>
      <c r="AO100" t="s">
        <v>1298</v>
      </c>
      <c r="BA100" t="s">
        <v>754</v>
      </c>
      <c r="BD100" t="s">
        <v>3883</v>
      </c>
      <c r="BE100" t="s">
        <v>3884</v>
      </c>
      <c r="BF100" t="s">
        <v>3885</v>
      </c>
      <c r="BG100" t="s">
        <v>3886</v>
      </c>
      <c r="BH100" t="s">
        <v>3887</v>
      </c>
      <c r="BI100" t="s">
        <v>3888</v>
      </c>
      <c r="BJ100" t="s">
        <v>752</v>
      </c>
      <c r="BL100" t="s">
        <v>831</v>
      </c>
      <c r="BM100" t="s">
        <v>1152</v>
      </c>
      <c r="BO100" t="str">
        <f t="shared" si="9"/>
        <v xml:space="preserve">Producto físico Producto no físico (Desarrollo de Software, contenido multimedia, etc.) </v>
      </c>
      <c r="BP100" t="s">
        <v>3889</v>
      </c>
      <c r="BQ100" t="s">
        <v>833</v>
      </c>
      <c r="BR100" t="s">
        <v>834</v>
      </c>
      <c r="BU100" t="s">
        <v>3890</v>
      </c>
      <c r="BV100" t="s">
        <v>3891</v>
      </c>
      <c r="CA100" t="s">
        <v>806</v>
      </c>
      <c r="CB100" t="s">
        <v>3892</v>
      </c>
      <c r="CE100" s="8">
        <v>476029524</v>
      </c>
      <c r="CF100" s="8">
        <v>581505631</v>
      </c>
      <c r="CG100" s="8">
        <v>642372285</v>
      </c>
      <c r="CH100">
        <v>113892458</v>
      </c>
      <c r="CI100" s="8">
        <v>22298200</v>
      </c>
      <c r="CJ100" s="8">
        <v>28952725</v>
      </c>
      <c r="CK100" s="8">
        <v>8944127</v>
      </c>
      <c r="CN100" t="s">
        <v>3893</v>
      </c>
      <c r="CO100" t="s">
        <v>752</v>
      </c>
      <c r="CQ100" t="s">
        <v>839</v>
      </c>
      <c r="CR100" t="s">
        <v>752</v>
      </c>
      <c r="CS100">
        <v>10</v>
      </c>
      <c r="CT100">
        <v>0</v>
      </c>
      <c r="CU100">
        <v>0</v>
      </c>
      <c r="CV100">
        <v>0</v>
      </c>
      <c r="CW100">
        <v>0</v>
      </c>
      <c r="CX100">
        <f t="shared" si="7"/>
        <v>10</v>
      </c>
      <c r="CY100" t="s">
        <v>3894</v>
      </c>
      <c r="CZ100" t="s">
        <v>752</v>
      </c>
      <c r="DA100" t="s">
        <v>768</v>
      </c>
      <c r="DB100" t="s">
        <v>768</v>
      </c>
      <c r="DC100" t="s">
        <v>768</v>
      </c>
      <c r="DD100" t="s">
        <v>768</v>
      </c>
      <c r="DE100" t="s">
        <v>768</v>
      </c>
      <c r="DF100" t="s">
        <v>768</v>
      </c>
      <c r="DG100" t="s">
        <v>768</v>
      </c>
      <c r="DH100" t="s">
        <v>768</v>
      </c>
      <c r="DI100" s="8">
        <v>800000000</v>
      </c>
      <c r="DJ100" s="8">
        <v>1200000000</v>
      </c>
      <c r="DK100" s="8">
        <v>13500000</v>
      </c>
      <c r="DL100" s="8">
        <v>16000000</v>
      </c>
      <c r="DO100" t="s">
        <v>769</v>
      </c>
      <c r="DW100" t="s">
        <v>26</v>
      </c>
      <c r="DY100" t="s">
        <v>771</v>
      </c>
      <c r="EA100" t="s">
        <v>843</v>
      </c>
      <c r="EG100" t="s">
        <v>3895</v>
      </c>
      <c r="EH100">
        <v>2</v>
      </c>
      <c r="EI100" t="s">
        <v>3896</v>
      </c>
      <c r="EJ100" t="s">
        <v>3897</v>
      </c>
      <c r="EK100" t="s">
        <v>3898</v>
      </c>
      <c r="EL100" t="s">
        <v>3899</v>
      </c>
      <c r="EM100" t="s">
        <v>3900</v>
      </c>
      <c r="EN100" t="s">
        <v>778</v>
      </c>
      <c r="EO100" t="s">
        <v>849</v>
      </c>
      <c r="EW100" t="s">
        <v>780</v>
      </c>
      <c r="EX100">
        <v>4</v>
      </c>
      <c r="EY100" t="s">
        <v>781</v>
      </c>
      <c r="FE100" t="s">
        <v>782</v>
      </c>
      <c r="FH100" t="s">
        <v>752</v>
      </c>
      <c r="FJ100" t="s">
        <v>785</v>
      </c>
      <c r="FK100" t="s">
        <v>787</v>
      </c>
      <c r="FL100" t="s">
        <v>785</v>
      </c>
      <c r="FM100" t="s">
        <v>787</v>
      </c>
      <c r="FN100" t="s">
        <v>784</v>
      </c>
      <c r="FO100" t="s">
        <v>787</v>
      </c>
      <c r="FP100" t="s">
        <v>787</v>
      </c>
      <c r="FQ100" t="s">
        <v>787</v>
      </c>
      <c r="FR100" t="s">
        <v>785</v>
      </c>
      <c r="FS100" t="s">
        <v>784</v>
      </c>
      <c r="FT100" t="s">
        <v>785</v>
      </c>
      <c r="FU100" t="s">
        <v>787</v>
      </c>
      <c r="FV100" t="s">
        <v>787</v>
      </c>
      <c r="FW100" t="s">
        <v>788</v>
      </c>
      <c r="FX100" t="s">
        <v>784</v>
      </c>
      <c r="FY100" t="s">
        <v>784</v>
      </c>
      <c r="FZ100" t="s">
        <v>786</v>
      </c>
      <c r="GA100" t="s">
        <v>786</v>
      </c>
      <c r="GB100" t="s">
        <v>784</v>
      </c>
      <c r="GC100" t="s">
        <v>787</v>
      </c>
      <c r="GD100" t="s">
        <v>786</v>
      </c>
      <c r="GE100" t="s">
        <v>784</v>
      </c>
      <c r="GF100" t="s">
        <v>787</v>
      </c>
      <c r="GG100" t="s">
        <v>786</v>
      </c>
      <c r="GH100" t="s">
        <v>788</v>
      </c>
      <c r="GI100" t="s">
        <v>787</v>
      </c>
      <c r="GJ100" t="s">
        <v>789</v>
      </c>
      <c r="GK100" t="s">
        <v>789</v>
      </c>
      <c r="GL100" t="s">
        <v>789</v>
      </c>
      <c r="GM100" t="s">
        <v>789</v>
      </c>
      <c r="GN100" t="s">
        <v>3901</v>
      </c>
      <c r="GO100" t="s">
        <v>3902</v>
      </c>
      <c r="GP100" t="s">
        <v>3903</v>
      </c>
      <c r="GQ100" t="s">
        <v>3904</v>
      </c>
      <c r="GR100" t="s">
        <v>804</v>
      </c>
      <c r="GS100" t="s">
        <v>849</v>
      </c>
      <c r="HA100" t="s">
        <v>806</v>
      </c>
      <c r="HB100">
        <v>2</v>
      </c>
      <c r="HD100" t="s">
        <v>797</v>
      </c>
      <c r="HL100" t="s">
        <v>752</v>
      </c>
      <c r="IN100" t="s">
        <v>3905</v>
      </c>
      <c r="IR100">
        <f t="shared" si="10"/>
        <v>9</v>
      </c>
      <c r="IS100" s="9" t="s">
        <v>811</v>
      </c>
      <c r="IT100" s="9">
        <f t="shared" si="11"/>
        <v>42</v>
      </c>
      <c r="IU100" s="9">
        <v>1975</v>
      </c>
      <c r="IW100" t="s">
        <v>940</v>
      </c>
    </row>
    <row r="101" spans="1:260">
      <c r="A101">
        <v>396</v>
      </c>
      <c r="B101" t="s">
        <v>3906</v>
      </c>
      <c r="C101" t="s">
        <v>3907</v>
      </c>
      <c r="D101" t="s">
        <v>737</v>
      </c>
      <c r="E101" t="s">
        <v>738</v>
      </c>
      <c r="I101" t="s">
        <v>739</v>
      </c>
      <c r="J101" t="s">
        <v>740</v>
      </c>
      <c r="K101" t="s">
        <v>172</v>
      </c>
      <c r="L101">
        <v>900355064</v>
      </c>
      <c r="M101">
        <v>2010</v>
      </c>
      <c r="N101" t="s">
        <v>3908</v>
      </c>
      <c r="O101">
        <v>3137723857</v>
      </c>
      <c r="P101" t="s">
        <v>3909</v>
      </c>
      <c r="Q101" t="s">
        <v>744</v>
      </c>
      <c r="U101" t="s">
        <v>3910</v>
      </c>
      <c r="V101" t="s">
        <v>3911</v>
      </c>
      <c r="W101" t="s">
        <v>909</v>
      </c>
      <c r="Z101" t="s">
        <v>1235</v>
      </c>
      <c r="AL101" t="str">
        <f>Z101</f>
        <v>Restaurantes autoservicio</v>
      </c>
      <c r="AM101" t="s">
        <v>751</v>
      </c>
      <c r="AN101" t="s">
        <v>740</v>
      </c>
      <c r="AO101" t="s">
        <v>1064</v>
      </c>
      <c r="BA101" t="s">
        <v>754</v>
      </c>
      <c r="BD101" t="s">
        <v>3912</v>
      </c>
      <c r="BE101" t="s">
        <v>3913</v>
      </c>
      <c r="BF101" t="s">
        <v>3914</v>
      </c>
      <c r="BG101" t="s">
        <v>3915</v>
      </c>
      <c r="BH101" t="s">
        <v>3916</v>
      </c>
      <c r="BI101" t="s">
        <v>3917</v>
      </c>
      <c r="BJ101" t="s">
        <v>752</v>
      </c>
      <c r="BL101" t="s">
        <v>831</v>
      </c>
      <c r="BO101" t="str">
        <f t="shared" si="9"/>
        <v xml:space="preserve">Producto físico  </v>
      </c>
      <c r="BP101" t="s">
        <v>3918</v>
      </c>
      <c r="BQ101" t="s">
        <v>833</v>
      </c>
      <c r="BV101" t="s">
        <v>3919</v>
      </c>
      <c r="CE101" s="8">
        <v>1112534000</v>
      </c>
      <c r="CF101" s="8">
        <v>500713000</v>
      </c>
      <c r="CG101" s="8">
        <v>1000779000</v>
      </c>
      <c r="CH101">
        <v>588600000</v>
      </c>
      <c r="CI101" s="8">
        <v>244650000</v>
      </c>
      <c r="CJ101" s="8">
        <v>53629616</v>
      </c>
      <c r="CK101" s="8">
        <v>-21154994</v>
      </c>
      <c r="CN101" t="s">
        <v>3920</v>
      </c>
      <c r="CO101" t="s">
        <v>752</v>
      </c>
      <c r="CQ101" t="s">
        <v>995</v>
      </c>
      <c r="CR101" t="s">
        <v>740</v>
      </c>
      <c r="CS101">
        <v>22</v>
      </c>
      <c r="CT101">
        <v>2</v>
      </c>
      <c r="CU101">
        <v>0</v>
      </c>
      <c r="CV101">
        <v>0</v>
      </c>
      <c r="CW101">
        <v>0</v>
      </c>
      <c r="CX101">
        <f t="shared" si="7"/>
        <v>24</v>
      </c>
      <c r="CY101" t="s">
        <v>3921</v>
      </c>
      <c r="CZ101" t="s">
        <v>740</v>
      </c>
      <c r="DA101" t="s">
        <v>3922</v>
      </c>
      <c r="DB101" t="s">
        <v>885</v>
      </c>
      <c r="DC101" t="s">
        <v>768</v>
      </c>
      <c r="DD101" t="s">
        <v>768</v>
      </c>
      <c r="DE101" t="s">
        <v>768</v>
      </c>
      <c r="DF101" t="s">
        <v>3923</v>
      </c>
      <c r="DG101" t="s">
        <v>768</v>
      </c>
      <c r="DH101" t="s">
        <v>768</v>
      </c>
      <c r="DI101" s="8">
        <v>2400000000</v>
      </c>
      <c r="DJ101" s="8">
        <v>3200000000</v>
      </c>
      <c r="DK101" s="8">
        <v>200000000</v>
      </c>
      <c r="DL101" s="8">
        <v>300000000</v>
      </c>
      <c r="DM101" t="s">
        <v>887</v>
      </c>
      <c r="DU101" t="s">
        <v>19</v>
      </c>
      <c r="DW101" t="s">
        <v>26</v>
      </c>
      <c r="DZ101" t="s">
        <v>772</v>
      </c>
      <c r="EG101" t="s">
        <v>3924</v>
      </c>
      <c r="EH101">
        <v>3</v>
      </c>
      <c r="EI101" t="s">
        <v>3925</v>
      </c>
      <c r="EJ101" t="s">
        <v>3926</v>
      </c>
      <c r="EK101" t="s">
        <v>3927</v>
      </c>
      <c r="EL101" t="s">
        <v>3908</v>
      </c>
      <c r="EM101" t="s">
        <v>3928</v>
      </c>
      <c r="EN101" t="s">
        <v>778</v>
      </c>
      <c r="EO101" t="s">
        <v>849</v>
      </c>
      <c r="EW101" t="s">
        <v>796</v>
      </c>
      <c r="EX101">
        <v>15</v>
      </c>
      <c r="FC101" t="s">
        <v>798</v>
      </c>
      <c r="FE101" t="s">
        <v>782</v>
      </c>
      <c r="FH101" t="s">
        <v>752</v>
      </c>
      <c r="FJ101" t="s">
        <v>784</v>
      </c>
      <c r="FK101" t="s">
        <v>784</v>
      </c>
      <c r="FL101" t="s">
        <v>785</v>
      </c>
      <c r="FM101" t="s">
        <v>786</v>
      </c>
      <c r="FN101" t="s">
        <v>787</v>
      </c>
      <c r="FO101" t="s">
        <v>786</v>
      </c>
      <c r="FP101" t="s">
        <v>787</v>
      </c>
      <c r="FQ101" t="s">
        <v>787</v>
      </c>
      <c r="FR101" t="s">
        <v>785</v>
      </c>
      <c r="FS101" t="s">
        <v>787</v>
      </c>
      <c r="FT101" t="s">
        <v>785</v>
      </c>
      <c r="FU101" t="s">
        <v>787</v>
      </c>
      <c r="FV101" t="s">
        <v>787</v>
      </c>
      <c r="FW101" t="s">
        <v>788</v>
      </c>
      <c r="FX101" t="s">
        <v>785</v>
      </c>
      <c r="FY101" t="s">
        <v>787</v>
      </c>
      <c r="FZ101" t="s">
        <v>788</v>
      </c>
      <c r="GA101" t="s">
        <v>786</v>
      </c>
      <c r="GB101" t="s">
        <v>787</v>
      </c>
      <c r="GC101" t="s">
        <v>787</v>
      </c>
      <c r="GD101" t="s">
        <v>788</v>
      </c>
      <c r="GE101" t="s">
        <v>784</v>
      </c>
      <c r="GF101" t="s">
        <v>786</v>
      </c>
      <c r="GG101" t="s">
        <v>786</v>
      </c>
      <c r="GH101" t="s">
        <v>787</v>
      </c>
      <c r="GI101" t="s">
        <v>784</v>
      </c>
      <c r="GJ101" t="s">
        <v>789</v>
      </c>
      <c r="GK101" t="s">
        <v>789</v>
      </c>
      <c r="GL101" t="s">
        <v>789</v>
      </c>
      <c r="GM101" t="s">
        <v>791</v>
      </c>
      <c r="GN101" t="s">
        <v>3929</v>
      </c>
      <c r="GO101" t="s">
        <v>3930</v>
      </c>
      <c r="GP101" t="s">
        <v>3931</v>
      </c>
      <c r="GQ101" t="s">
        <v>3932</v>
      </c>
      <c r="GR101" t="s">
        <v>778</v>
      </c>
      <c r="GS101" t="s">
        <v>1092</v>
      </c>
      <c r="HA101" t="s">
        <v>967</v>
      </c>
      <c r="HB101">
        <v>10</v>
      </c>
      <c r="HD101" t="s">
        <v>797</v>
      </c>
      <c r="HE101" t="s">
        <v>858</v>
      </c>
      <c r="HL101" t="s">
        <v>799</v>
      </c>
      <c r="HM101">
        <v>1</v>
      </c>
      <c r="HN101" t="s">
        <v>3933</v>
      </c>
      <c r="HO101" t="s">
        <v>3934</v>
      </c>
      <c r="HP101" t="s">
        <v>3935</v>
      </c>
      <c r="HQ101" t="s">
        <v>3936</v>
      </c>
      <c r="HR101" t="s">
        <v>804</v>
      </c>
      <c r="HS101" t="s">
        <v>849</v>
      </c>
      <c r="IA101" t="s">
        <v>780</v>
      </c>
      <c r="IB101">
        <v>25</v>
      </c>
      <c r="IC101" t="s">
        <v>781</v>
      </c>
      <c r="IJ101" t="s">
        <v>807</v>
      </c>
      <c r="IK101" t="s">
        <v>3937</v>
      </c>
      <c r="IL101" t="s">
        <v>799</v>
      </c>
      <c r="IM101">
        <v>3</v>
      </c>
      <c r="IN101" t="s">
        <v>2167</v>
      </c>
      <c r="IR101">
        <f t="shared" si="10"/>
        <v>7</v>
      </c>
      <c r="IS101" s="9" t="s">
        <v>811</v>
      </c>
      <c r="IT101" s="9">
        <f t="shared" si="11"/>
        <v>39</v>
      </c>
      <c r="IU101" s="9">
        <v>1978</v>
      </c>
      <c r="IW101" t="s">
        <v>940</v>
      </c>
    </row>
    <row r="102" spans="1:260">
      <c r="A102">
        <v>400</v>
      </c>
      <c r="B102" t="s">
        <v>3938</v>
      </c>
      <c r="C102" t="s">
        <v>3939</v>
      </c>
      <c r="D102" t="s">
        <v>737</v>
      </c>
      <c r="E102" t="s">
        <v>738</v>
      </c>
      <c r="I102" t="s">
        <v>739</v>
      </c>
      <c r="J102" t="s">
        <v>740</v>
      </c>
      <c r="K102" t="s">
        <v>288</v>
      </c>
      <c r="L102">
        <v>805.00708299999997</v>
      </c>
      <c r="M102">
        <v>1997</v>
      </c>
      <c r="N102" t="s">
        <v>3940</v>
      </c>
      <c r="O102">
        <v>3155951925</v>
      </c>
      <c r="P102" t="s">
        <v>3941</v>
      </c>
      <c r="Q102" t="s">
        <v>979</v>
      </c>
      <c r="T102" t="s">
        <v>3942</v>
      </c>
      <c r="U102" t="s">
        <v>3943</v>
      </c>
      <c r="V102" t="s">
        <v>3944</v>
      </c>
      <c r="W102" t="s">
        <v>749</v>
      </c>
      <c r="X102" t="s">
        <v>983</v>
      </c>
      <c r="Y102" t="s">
        <v>3945</v>
      </c>
      <c r="AL102" t="str">
        <f>CONCATENATE(X102," ",Y102)</f>
        <v>Otra actividad - ¿Cuál? Recolección y tratamiento de residuos</v>
      </c>
      <c r="AM102" t="s">
        <v>751</v>
      </c>
      <c r="AN102" t="s">
        <v>740</v>
      </c>
      <c r="AO102" t="s">
        <v>753</v>
      </c>
      <c r="BA102" t="s">
        <v>754</v>
      </c>
      <c r="BD102" t="s">
        <v>3946</v>
      </c>
      <c r="BE102" t="s">
        <v>3947</v>
      </c>
      <c r="BF102" t="s">
        <v>3948</v>
      </c>
      <c r="BG102" t="s">
        <v>3949</v>
      </c>
      <c r="BH102" t="s">
        <v>3950</v>
      </c>
      <c r="BI102" t="s">
        <v>3951</v>
      </c>
      <c r="BJ102" t="s">
        <v>752</v>
      </c>
      <c r="BN102" t="s">
        <v>761</v>
      </c>
      <c r="BO102" t="str">
        <f t="shared" si="9"/>
        <v xml:space="preserve">  Servicio</v>
      </c>
      <c r="BP102" t="s">
        <v>3952</v>
      </c>
      <c r="BY102" t="s">
        <v>763</v>
      </c>
      <c r="CC102">
        <v>75</v>
      </c>
      <c r="CE102" s="8">
        <v>6822410000</v>
      </c>
      <c r="CF102" s="8">
        <v>7540207000</v>
      </c>
      <c r="CG102" s="8">
        <v>7367262000</v>
      </c>
      <c r="CH102">
        <v>1825751621</v>
      </c>
      <c r="CI102" s="8">
        <v>770918000</v>
      </c>
      <c r="CJ102" s="8">
        <v>528442000</v>
      </c>
      <c r="CK102" s="8">
        <v>86415000</v>
      </c>
      <c r="CN102" t="s">
        <v>3953</v>
      </c>
      <c r="CO102" t="s">
        <v>752</v>
      </c>
      <c r="CQ102" t="s">
        <v>995</v>
      </c>
      <c r="CR102" t="s">
        <v>740</v>
      </c>
      <c r="CS102">
        <v>111</v>
      </c>
      <c r="CT102">
        <v>3</v>
      </c>
      <c r="CU102">
        <v>0</v>
      </c>
      <c r="CV102">
        <v>3</v>
      </c>
      <c r="CW102">
        <v>0</v>
      </c>
      <c r="CX102">
        <f t="shared" si="7"/>
        <v>117</v>
      </c>
      <c r="CY102" t="s">
        <v>3954</v>
      </c>
      <c r="CZ102" t="s">
        <v>740</v>
      </c>
      <c r="DA102" t="s">
        <v>768</v>
      </c>
      <c r="DB102" t="s">
        <v>885</v>
      </c>
      <c r="DC102" t="s">
        <v>3955</v>
      </c>
      <c r="DD102" t="s">
        <v>768</v>
      </c>
      <c r="DE102" t="s">
        <v>768</v>
      </c>
      <c r="DF102" t="s">
        <v>3956</v>
      </c>
      <c r="DG102" t="s">
        <v>768</v>
      </c>
      <c r="DH102" t="s">
        <v>768</v>
      </c>
      <c r="DI102" s="8">
        <v>8500000000</v>
      </c>
      <c r="DJ102" s="8">
        <v>9350000000</v>
      </c>
      <c r="DK102" s="8">
        <v>25000000</v>
      </c>
      <c r="DL102" s="8">
        <v>70000000</v>
      </c>
      <c r="DO102" t="s">
        <v>769</v>
      </c>
      <c r="DW102" t="s">
        <v>26</v>
      </c>
      <c r="DZ102" t="s">
        <v>772</v>
      </c>
      <c r="EA102" t="s">
        <v>843</v>
      </c>
      <c r="EG102" t="s">
        <v>3957</v>
      </c>
      <c r="EH102">
        <v>7</v>
      </c>
      <c r="EI102" t="s">
        <v>3958</v>
      </c>
      <c r="EJ102" t="s">
        <v>3959</v>
      </c>
      <c r="EK102" t="s">
        <v>3960</v>
      </c>
      <c r="EL102" t="s">
        <v>3940</v>
      </c>
      <c r="EM102" t="s">
        <v>3961</v>
      </c>
      <c r="EN102" t="s">
        <v>804</v>
      </c>
      <c r="EO102" t="s">
        <v>805</v>
      </c>
      <c r="EW102" t="s">
        <v>780</v>
      </c>
      <c r="EX102">
        <v>20</v>
      </c>
      <c r="FE102" t="s">
        <v>782</v>
      </c>
      <c r="FH102" t="s">
        <v>752</v>
      </c>
      <c r="FJ102" t="s">
        <v>784</v>
      </c>
      <c r="FK102" t="s">
        <v>784</v>
      </c>
      <c r="FL102" t="s">
        <v>785</v>
      </c>
      <c r="FM102" t="s">
        <v>787</v>
      </c>
      <c r="FN102" t="s">
        <v>785</v>
      </c>
      <c r="FO102" t="s">
        <v>787</v>
      </c>
      <c r="FP102" t="s">
        <v>786</v>
      </c>
      <c r="FQ102" t="s">
        <v>787</v>
      </c>
      <c r="FR102" t="s">
        <v>785</v>
      </c>
      <c r="FS102" t="s">
        <v>788</v>
      </c>
      <c r="FT102" t="s">
        <v>785</v>
      </c>
      <c r="FU102" t="s">
        <v>785</v>
      </c>
      <c r="FV102" t="s">
        <v>784</v>
      </c>
      <c r="FW102" t="s">
        <v>787</v>
      </c>
      <c r="FX102" t="s">
        <v>784</v>
      </c>
      <c r="FY102" t="s">
        <v>784</v>
      </c>
      <c r="FZ102" t="s">
        <v>787</v>
      </c>
      <c r="GA102" t="s">
        <v>787</v>
      </c>
      <c r="GB102" t="s">
        <v>784</v>
      </c>
      <c r="GC102" t="s">
        <v>784</v>
      </c>
      <c r="GD102" t="s">
        <v>788</v>
      </c>
      <c r="GE102" t="s">
        <v>785</v>
      </c>
      <c r="GF102" t="s">
        <v>788</v>
      </c>
      <c r="GG102" t="s">
        <v>786</v>
      </c>
      <c r="GH102" t="s">
        <v>787</v>
      </c>
      <c r="GI102" t="s">
        <v>787</v>
      </c>
      <c r="GJ102" t="s">
        <v>789</v>
      </c>
      <c r="GK102" t="s">
        <v>789</v>
      </c>
      <c r="GL102" t="s">
        <v>790</v>
      </c>
      <c r="GM102" t="s">
        <v>791</v>
      </c>
      <c r="GN102" t="s">
        <v>3962</v>
      </c>
      <c r="GO102" t="s">
        <v>3963</v>
      </c>
      <c r="GP102" t="s">
        <v>3940</v>
      </c>
      <c r="GQ102" t="s">
        <v>3964</v>
      </c>
      <c r="GR102" t="s">
        <v>778</v>
      </c>
      <c r="GS102" t="s">
        <v>849</v>
      </c>
      <c r="HA102" t="s">
        <v>806</v>
      </c>
      <c r="HB102">
        <v>15</v>
      </c>
      <c r="HE102" t="s">
        <v>858</v>
      </c>
      <c r="HL102" t="s">
        <v>799</v>
      </c>
      <c r="HM102">
        <v>1</v>
      </c>
      <c r="HN102" t="s">
        <v>3965</v>
      </c>
      <c r="HO102" t="s">
        <v>3960</v>
      </c>
      <c r="HP102" t="s">
        <v>3966</v>
      </c>
      <c r="HQ102" t="s">
        <v>3967</v>
      </c>
      <c r="HR102" t="s">
        <v>778</v>
      </c>
      <c r="HS102" t="s">
        <v>849</v>
      </c>
      <c r="IA102" t="s">
        <v>796</v>
      </c>
      <c r="IB102">
        <v>15</v>
      </c>
      <c r="IG102" t="s">
        <v>798</v>
      </c>
      <c r="IL102" t="s">
        <v>799</v>
      </c>
      <c r="IM102">
        <v>2</v>
      </c>
      <c r="IN102" t="s">
        <v>3968</v>
      </c>
      <c r="IR102">
        <f t="shared" si="10"/>
        <v>20</v>
      </c>
      <c r="IS102" s="9" t="s">
        <v>811</v>
      </c>
      <c r="IT102" s="9">
        <f t="shared" si="11"/>
        <v>56</v>
      </c>
      <c r="IU102" s="9">
        <v>1961</v>
      </c>
      <c r="IW102" t="s">
        <v>940</v>
      </c>
    </row>
    <row r="103" spans="1:260">
      <c r="A103">
        <v>415</v>
      </c>
      <c r="B103" t="s">
        <v>3969</v>
      </c>
      <c r="C103" t="s">
        <v>3970</v>
      </c>
      <c r="D103" t="s">
        <v>737</v>
      </c>
      <c r="E103" t="s">
        <v>738</v>
      </c>
      <c r="I103" t="s">
        <v>739</v>
      </c>
      <c r="J103" t="s">
        <v>740</v>
      </c>
      <c r="K103" t="s">
        <v>3971</v>
      </c>
      <c r="L103">
        <v>944402336</v>
      </c>
      <c r="M103">
        <v>2012</v>
      </c>
      <c r="N103" t="s">
        <v>3972</v>
      </c>
      <c r="O103">
        <v>3006655451</v>
      </c>
      <c r="P103" t="s">
        <v>3973</v>
      </c>
      <c r="Q103" t="s">
        <v>3546</v>
      </c>
      <c r="V103" t="s">
        <v>3974</v>
      </c>
      <c r="W103" t="s">
        <v>1144</v>
      </c>
      <c r="AM103" t="s">
        <v>751</v>
      </c>
      <c r="AN103" t="s">
        <v>752</v>
      </c>
      <c r="AO103" t="s">
        <v>1298</v>
      </c>
      <c r="BA103" t="s">
        <v>754</v>
      </c>
      <c r="BD103" t="s">
        <v>3975</v>
      </c>
      <c r="BE103" t="s">
        <v>3976</v>
      </c>
      <c r="BF103" t="s">
        <v>3977</v>
      </c>
      <c r="BG103" t="s">
        <v>3978</v>
      </c>
      <c r="BH103" t="s">
        <v>3979</v>
      </c>
      <c r="BI103" t="s">
        <v>1517</v>
      </c>
      <c r="BJ103" t="s">
        <v>752</v>
      </c>
      <c r="BN103" t="s">
        <v>761</v>
      </c>
      <c r="BO103" t="str">
        <f t="shared" si="9"/>
        <v xml:space="preserve">  Servicio</v>
      </c>
      <c r="BP103" t="s">
        <v>3980</v>
      </c>
      <c r="BZ103" t="s">
        <v>764</v>
      </c>
      <c r="CD103">
        <v>90</v>
      </c>
      <c r="CE103" s="8">
        <v>1500000</v>
      </c>
      <c r="CF103" s="8">
        <v>1700000</v>
      </c>
      <c r="CG103" s="8">
        <v>1900000</v>
      </c>
      <c r="CH103" s="3">
        <v>23000000</v>
      </c>
      <c r="CI103" s="10">
        <v>100</v>
      </c>
      <c r="CJ103" s="10">
        <v>150</v>
      </c>
      <c r="CK103" s="10">
        <v>300</v>
      </c>
      <c r="CN103" t="s">
        <v>3981</v>
      </c>
      <c r="CO103" t="s">
        <v>752</v>
      </c>
      <c r="CQ103" t="s">
        <v>3002</v>
      </c>
      <c r="CR103" t="s">
        <v>740</v>
      </c>
      <c r="CS103">
        <v>0</v>
      </c>
      <c r="CT103">
        <v>0</v>
      </c>
      <c r="CU103">
        <v>1</v>
      </c>
      <c r="CV103">
        <v>0</v>
      </c>
      <c r="CW103">
        <v>0</v>
      </c>
      <c r="CX103">
        <f t="shared" si="7"/>
        <v>1</v>
      </c>
      <c r="CY103" t="s">
        <v>3707</v>
      </c>
      <c r="CZ103" t="s">
        <v>752</v>
      </c>
      <c r="DA103" t="s">
        <v>768</v>
      </c>
      <c r="DB103" t="s">
        <v>768</v>
      </c>
      <c r="DC103" t="s">
        <v>768</v>
      </c>
      <c r="DD103" t="s">
        <v>768</v>
      </c>
      <c r="DE103" t="s">
        <v>768</v>
      </c>
      <c r="DF103" t="s">
        <v>768</v>
      </c>
      <c r="DG103" t="s">
        <v>768</v>
      </c>
      <c r="DH103" t="s">
        <v>768</v>
      </c>
      <c r="DI103" s="8">
        <v>2600000</v>
      </c>
      <c r="DJ103" s="8">
        <v>3000000</v>
      </c>
      <c r="DK103" s="10">
        <v>300</v>
      </c>
      <c r="DL103" s="10">
        <v>700</v>
      </c>
      <c r="DN103" t="s">
        <v>888</v>
      </c>
      <c r="DW103" t="s">
        <v>26</v>
      </c>
      <c r="DY103" t="s">
        <v>771</v>
      </c>
      <c r="EA103" t="s">
        <v>843</v>
      </c>
      <c r="EG103" t="s">
        <v>3982</v>
      </c>
      <c r="EH103">
        <v>2</v>
      </c>
      <c r="EI103" t="s">
        <v>3983</v>
      </c>
      <c r="EJ103" t="s">
        <v>1129</v>
      </c>
      <c r="EK103" t="s">
        <v>3984</v>
      </c>
      <c r="EL103" t="s">
        <v>3972</v>
      </c>
      <c r="EM103" t="s">
        <v>3985</v>
      </c>
      <c r="EN103" t="s">
        <v>778</v>
      </c>
      <c r="EO103" t="s">
        <v>779</v>
      </c>
      <c r="EW103" t="s">
        <v>780</v>
      </c>
      <c r="EX103">
        <v>4</v>
      </c>
      <c r="EY103" t="s">
        <v>781</v>
      </c>
      <c r="FE103" t="s">
        <v>782</v>
      </c>
      <c r="FH103" s="9" t="s">
        <v>783</v>
      </c>
      <c r="FI103">
        <v>1</v>
      </c>
      <c r="FJ103" t="s">
        <v>785</v>
      </c>
      <c r="FK103" t="s">
        <v>785</v>
      </c>
      <c r="FL103" t="s">
        <v>785</v>
      </c>
      <c r="FM103" t="s">
        <v>785</v>
      </c>
      <c r="FN103" t="s">
        <v>785</v>
      </c>
      <c r="FO103" t="s">
        <v>786</v>
      </c>
      <c r="FP103" t="s">
        <v>785</v>
      </c>
      <c r="FQ103" t="s">
        <v>786</v>
      </c>
      <c r="FR103" t="s">
        <v>785</v>
      </c>
      <c r="FS103" t="s">
        <v>788</v>
      </c>
      <c r="FT103" t="s">
        <v>784</v>
      </c>
      <c r="FU103" t="s">
        <v>788</v>
      </c>
      <c r="FV103" t="s">
        <v>788</v>
      </c>
      <c r="FW103" t="s">
        <v>788</v>
      </c>
      <c r="FX103" t="s">
        <v>788</v>
      </c>
      <c r="FY103" t="s">
        <v>785</v>
      </c>
      <c r="FZ103" t="s">
        <v>788</v>
      </c>
      <c r="GA103" t="s">
        <v>788</v>
      </c>
      <c r="GB103" t="s">
        <v>785</v>
      </c>
      <c r="GC103" t="s">
        <v>785</v>
      </c>
      <c r="GD103" t="s">
        <v>786</v>
      </c>
      <c r="GE103" t="s">
        <v>785</v>
      </c>
      <c r="GF103" t="s">
        <v>788</v>
      </c>
      <c r="GG103" t="s">
        <v>788</v>
      </c>
      <c r="GH103" t="s">
        <v>788</v>
      </c>
      <c r="GI103" t="s">
        <v>788</v>
      </c>
      <c r="GJ103" t="s">
        <v>789</v>
      </c>
      <c r="GK103" t="s">
        <v>789</v>
      </c>
      <c r="GL103" t="s">
        <v>789</v>
      </c>
      <c r="GM103" t="s">
        <v>789</v>
      </c>
      <c r="GN103" t="s">
        <v>3986</v>
      </c>
      <c r="GO103" t="s">
        <v>3987</v>
      </c>
      <c r="GP103" t="s">
        <v>3988</v>
      </c>
      <c r="GQ103" t="s">
        <v>3989</v>
      </c>
      <c r="GR103" t="s">
        <v>804</v>
      </c>
      <c r="GS103" t="s">
        <v>1092</v>
      </c>
      <c r="HA103" t="s">
        <v>857</v>
      </c>
      <c r="HB103">
        <v>4</v>
      </c>
      <c r="HD103" t="s">
        <v>797</v>
      </c>
      <c r="HG103" t="s">
        <v>798</v>
      </c>
      <c r="HL103" t="s">
        <v>752</v>
      </c>
      <c r="IO103" t="s">
        <v>3990</v>
      </c>
      <c r="IP103" t="s">
        <v>3991</v>
      </c>
      <c r="IQ103">
        <v>3217997831</v>
      </c>
      <c r="IR103">
        <f t="shared" si="10"/>
        <v>5</v>
      </c>
      <c r="IS103" s="9" t="s">
        <v>811</v>
      </c>
      <c r="IT103" s="9">
        <f t="shared" si="11"/>
        <v>39</v>
      </c>
      <c r="IU103" s="9">
        <v>1978</v>
      </c>
      <c r="IW103" t="s">
        <v>859</v>
      </c>
      <c r="IZ103">
        <v>1</v>
      </c>
    </row>
    <row r="104" spans="1:260">
      <c r="A104">
        <v>421</v>
      </c>
      <c r="B104" t="s">
        <v>3992</v>
      </c>
      <c r="C104" t="s">
        <v>3993</v>
      </c>
      <c r="D104" t="s">
        <v>737</v>
      </c>
      <c r="E104" t="s">
        <v>738</v>
      </c>
      <c r="I104" t="s">
        <v>739</v>
      </c>
      <c r="J104" t="s">
        <v>740</v>
      </c>
      <c r="K104" t="s">
        <v>3994</v>
      </c>
      <c r="L104">
        <v>1144153854</v>
      </c>
      <c r="M104">
        <v>2015</v>
      </c>
      <c r="N104" t="s">
        <v>3995</v>
      </c>
      <c r="O104">
        <v>3147730965</v>
      </c>
      <c r="P104" t="s">
        <v>3996</v>
      </c>
      <c r="Q104" t="s">
        <v>744</v>
      </c>
      <c r="T104" t="s">
        <v>3997</v>
      </c>
      <c r="U104" t="s">
        <v>3998</v>
      </c>
      <c r="V104" t="s">
        <v>3999</v>
      </c>
      <c r="W104" t="s">
        <v>3289</v>
      </c>
      <c r="AJ104" t="s">
        <v>4000</v>
      </c>
      <c r="AK104" t="s">
        <v>4001</v>
      </c>
      <c r="AL104" t="s">
        <v>4002</v>
      </c>
      <c r="AM104" t="s">
        <v>751</v>
      </c>
      <c r="AN104" t="s">
        <v>752</v>
      </c>
      <c r="AO104" t="s">
        <v>1298</v>
      </c>
      <c r="BA104" t="s">
        <v>754</v>
      </c>
      <c r="BD104" t="s">
        <v>4003</v>
      </c>
      <c r="BE104" t="s">
        <v>1449</v>
      </c>
      <c r="BF104" t="s">
        <v>4004</v>
      </c>
      <c r="BG104" t="s">
        <v>4005</v>
      </c>
      <c r="BH104" t="s">
        <v>4006</v>
      </c>
      <c r="BI104" t="s">
        <v>760</v>
      </c>
      <c r="BJ104" t="s">
        <v>752</v>
      </c>
      <c r="BN104" t="s">
        <v>761</v>
      </c>
      <c r="BO104" t="str">
        <f t="shared" si="9"/>
        <v xml:space="preserve">  Servicio</v>
      </c>
      <c r="BP104" t="s">
        <v>4007</v>
      </c>
      <c r="BZ104" t="s">
        <v>764</v>
      </c>
      <c r="CD104">
        <v>90</v>
      </c>
      <c r="CE104" s="10">
        <v>500</v>
      </c>
      <c r="CF104" s="8">
        <v>1000000</v>
      </c>
      <c r="CG104" s="8">
        <v>3000000</v>
      </c>
      <c r="CH104" s="3">
        <v>10000000</v>
      </c>
      <c r="CI104" s="8">
        <v>0</v>
      </c>
      <c r="CJ104" s="8">
        <v>0</v>
      </c>
      <c r="CK104" s="8">
        <v>0</v>
      </c>
      <c r="CN104" t="s">
        <v>768</v>
      </c>
      <c r="CO104" t="s">
        <v>752</v>
      </c>
      <c r="CQ104" t="s">
        <v>839</v>
      </c>
      <c r="CR104" t="s">
        <v>740</v>
      </c>
      <c r="CT104">
        <v>1</v>
      </c>
      <c r="CU104">
        <v>0</v>
      </c>
      <c r="CV104">
        <v>2</v>
      </c>
      <c r="CW104">
        <v>0</v>
      </c>
      <c r="CX104">
        <f t="shared" si="7"/>
        <v>3</v>
      </c>
      <c r="CY104" t="s">
        <v>4008</v>
      </c>
      <c r="CZ104" t="s">
        <v>740</v>
      </c>
      <c r="DA104" t="s">
        <v>1924</v>
      </c>
      <c r="DB104" t="s">
        <v>4009</v>
      </c>
      <c r="DC104" t="s">
        <v>768</v>
      </c>
      <c r="DD104" t="s">
        <v>768</v>
      </c>
      <c r="DE104" t="s">
        <v>768</v>
      </c>
      <c r="DF104" t="s">
        <v>1927</v>
      </c>
      <c r="DG104" t="s">
        <v>768</v>
      </c>
      <c r="DH104" t="s">
        <v>768</v>
      </c>
      <c r="DI104" s="8">
        <v>50000000</v>
      </c>
      <c r="DJ104" s="8">
        <v>100000000</v>
      </c>
      <c r="DK104" s="8">
        <v>30000000</v>
      </c>
      <c r="DL104" s="8">
        <v>60000000</v>
      </c>
      <c r="DO104" t="s">
        <v>769</v>
      </c>
      <c r="DU104" t="s">
        <v>19</v>
      </c>
      <c r="DY104" t="s">
        <v>771</v>
      </c>
      <c r="EA104" t="s">
        <v>843</v>
      </c>
      <c r="EG104" t="s">
        <v>4010</v>
      </c>
      <c r="EH104">
        <v>1</v>
      </c>
      <c r="EI104" t="s">
        <v>4011</v>
      </c>
      <c r="EJ104" t="s">
        <v>4012</v>
      </c>
      <c r="EK104" t="s">
        <v>4013</v>
      </c>
      <c r="EL104" t="s">
        <v>3995</v>
      </c>
      <c r="EM104" t="s">
        <v>4014</v>
      </c>
      <c r="EN104" t="s">
        <v>778</v>
      </c>
      <c r="EO104" t="s">
        <v>849</v>
      </c>
      <c r="EW104" t="s">
        <v>780</v>
      </c>
      <c r="EX104">
        <v>2</v>
      </c>
      <c r="EY104" t="s">
        <v>781</v>
      </c>
      <c r="FA104" t="s">
        <v>858</v>
      </c>
      <c r="FH104" t="s">
        <v>752</v>
      </c>
      <c r="FJ104" t="s">
        <v>785</v>
      </c>
      <c r="FK104" t="s">
        <v>784</v>
      </c>
      <c r="FL104" t="s">
        <v>784</v>
      </c>
      <c r="FM104" t="s">
        <v>787</v>
      </c>
      <c r="FN104" t="s">
        <v>784</v>
      </c>
      <c r="FO104" t="s">
        <v>786</v>
      </c>
      <c r="FP104" t="s">
        <v>784</v>
      </c>
      <c r="FQ104" t="s">
        <v>786</v>
      </c>
      <c r="FR104" t="s">
        <v>784</v>
      </c>
      <c r="FS104" t="s">
        <v>786</v>
      </c>
      <c r="FT104" t="s">
        <v>784</v>
      </c>
      <c r="FU104" t="s">
        <v>786</v>
      </c>
      <c r="FV104" t="s">
        <v>786</v>
      </c>
      <c r="FW104" t="s">
        <v>786</v>
      </c>
      <c r="FX104" t="s">
        <v>787</v>
      </c>
      <c r="FY104" t="s">
        <v>784</v>
      </c>
      <c r="FZ104" t="s">
        <v>784</v>
      </c>
      <c r="GA104" t="s">
        <v>786</v>
      </c>
      <c r="GB104" t="s">
        <v>784</v>
      </c>
      <c r="GC104" t="s">
        <v>784</v>
      </c>
      <c r="GD104" t="s">
        <v>784</v>
      </c>
      <c r="GE104" t="s">
        <v>784</v>
      </c>
      <c r="GF104" t="s">
        <v>786</v>
      </c>
      <c r="GG104" t="s">
        <v>786</v>
      </c>
      <c r="GH104" t="s">
        <v>784</v>
      </c>
      <c r="GI104" t="s">
        <v>784</v>
      </c>
      <c r="GJ104" t="s">
        <v>789</v>
      </c>
      <c r="GK104" t="s">
        <v>789</v>
      </c>
      <c r="GL104" t="s">
        <v>789</v>
      </c>
      <c r="GM104" t="s">
        <v>791</v>
      </c>
      <c r="IR104">
        <f t="shared" si="10"/>
        <v>2</v>
      </c>
      <c r="IS104" s="9" t="s">
        <v>811</v>
      </c>
      <c r="IT104" s="9">
        <f t="shared" si="11"/>
        <v>25</v>
      </c>
      <c r="IU104" s="9">
        <v>1992</v>
      </c>
      <c r="IW104" t="s">
        <v>973</v>
      </c>
      <c r="IZ104">
        <v>1</v>
      </c>
    </row>
    <row r="105" spans="1:260">
      <c r="A105">
        <v>425</v>
      </c>
      <c r="B105" t="s">
        <v>4015</v>
      </c>
      <c r="C105" t="s">
        <v>4016</v>
      </c>
      <c r="D105" t="s">
        <v>737</v>
      </c>
      <c r="E105" t="s">
        <v>738</v>
      </c>
      <c r="I105" t="s">
        <v>739</v>
      </c>
      <c r="J105" t="s">
        <v>740</v>
      </c>
      <c r="K105" t="s">
        <v>4017</v>
      </c>
      <c r="L105">
        <v>805021170</v>
      </c>
      <c r="M105">
        <v>2001</v>
      </c>
      <c r="N105" t="s">
        <v>4018</v>
      </c>
      <c r="O105">
        <v>3904242</v>
      </c>
      <c r="P105" t="s">
        <v>4019</v>
      </c>
      <c r="Q105" t="s">
        <v>979</v>
      </c>
      <c r="T105" t="s">
        <v>4020</v>
      </c>
      <c r="V105" t="s">
        <v>4021</v>
      </c>
      <c r="W105" t="s">
        <v>822</v>
      </c>
      <c r="AD105" t="s">
        <v>823</v>
      </c>
      <c r="AL105" t="str">
        <f>AD105</f>
        <v>Prendas de vestir, excepto prendas de piel</v>
      </c>
      <c r="AM105" t="s">
        <v>824</v>
      </c>
      <c r="AN105" t="s">
        <v>740</v>
      </c>
      <c r="AO105" t="s">
        <v>1064</v>
      </c>
      <c r="BA105" t="s">
        <v>754</v>
      </c>
      <c r="BD105" t="s">
        <v>4022</v>
      </c>
      <c r="BE105" t="s">
        <v>4023</v>
      </c>
      <c r="BF105" t="s">
        <v>4024</v>
      </c>
      <c r="BG105" t="s">
        <v>4025</v>
      </c>
      <c r="BH105" t="s">
        <v>4026</v>
      </c>
      <c r="BI105" t="s">
        <v>760</v>
      </c>
      <c r="BJ105" t="s">
        <v>752</v>
      </c>
      <c r="BL105" t="s">
        <v>831</v>
      </c>
      <c r="BM105" t="s">
        <v>1152</v>
      </c>
      <c r="BN105" t="s">
        <v>761</v>
      </c>
      <c r="BO105" t="str">
        <f t="shared" si="9"/>
        <v>Producto físico Producto no físico (Desarrollo de Software, contenido multimedia, etc.) Servicio</v>
      </c>
      <c r="BP105" t="s">
        <v>4027</v>
      </c>
      <c r="BQ105" t="s">
        <v>833</v>
      </c>
      <c r="BR105" t="s">
        <v>834</v>
      </c>
      <c r="BS105" t="s">
        <v>954</v>
      </c>
      <c r="BT105" t="s">
        <v>835</v>
      </c>
      <c r="BU105">
        <v>60</v>
      </c>
      <c r="BV105" t="s">
        <v>4028</v>
      </c>
      <c r="BW105" t="s">
        <v>837</v>
      </c>
      <c r="BX105" t="s">
        <v>837</v>
      </c>
      <c r="BY105" t="s">
        <v>763</v>
      </c>
      <c r="BZ105" t="s">
        <v>764</v>
      </c>
      <c r="CC105">
        <v>5</v>
      </c>
      <c r="CD105">
        <v>1</v>
      </c>
      <c r="CE105" s="8">
        <v>22000000000</v>
      </c>
      <c r="CF105" s="8">
        <v>24000000000</v>
      </c>
      <c r="CG105" s="8">
        <v>26000000000</v>
      </c>
      <c r="CH105">
        <v>5800000000</v>
      </c>
      <c r="CI105" s="8">
        <v>1800000000</v>
      </c>
      <c r="CJ105" s="8">
        <v>1900000000</v>
      </c>
      <c r="CK105" s="8">
        <v>2100000000</v>
      </c>
      <c r="CN105" t="s">
        <v>4029</v>
      </c>
      <c r="CO105" t="s">
        <v>740</v>
      </c>
      <c r="CP105" t="s">
        <v>4030</v>
      </c>
      <c r="CQ105" t="s">
        <v>995</v>
      </c>
      <c r="CR105" t="s">
        <v>740</v>
      </c>
      <c r="CS105">
        <v>200</v>
      </c>
      <c r="CT105">
        <v>0</v>
      </c>
      <c r="CU105">
        <v>1000</v>
      </c>
      <c r="CV105">
        <v>8</v>
      </c>
      <c r="CW105">
        <v>0</v>
      </c>
      <c r="CX105">
        <f t="shared" si="7"/>
        <v>1208</v>
      </c>
      <c r="CY105" t="s">
        <v>3102</v>
      </c>
      <c r="CZ105" t="s">
        <v>752</v>
      </c>
      <c r="DA105" t="s">
        <v>768</v>
      </c>
      <c r="DB105" t="s">
        <v>768</v>
      </c>
      <c r="DC105" t="s">
        <v>768</v>
      </c>
      <c r="DD105" t="s">
        <v>768</v>
      </c>
      <c r="DE105" t="s">
        <v>768</v>
      </c>
      <c r="DF105" t="s">
        <v>768</v>
      </c>
      <c r="DG105" t="s">
        <v>768</v>
      </c>
      <c r="DH105" t="s">
        <v>768</v>
      </c>
      <c r="DI105" s="8">
        <v>29000000000</v>
      </c>
      <c r="DJ105" s="8">
        <v>32000000000</v>
      </c>
      <c r="DK105" s="8">
        <v>1200000000</v>
      </c>
      <c r="DL105" s="8">
        <v>1800000000</v>
      </c>
      <c r="DM105" t="s">
        <v>887</v>
      </c>
      <c r="DN105" t="s">
        <v>888</v>
      </c>
      <c r="DO105" t="s">
        <v>769</v>
      </c>
      <c r="DP105" t="s">
        <v>770</v>
      </c>
      <c r="DY105" t="s">
        <v>771</v>
      </c>
      <c r="DZ105" t="s">
        <v>772</v>
      </c>
      <c r="EA105" t="s">
        <v>843</v>
      </c>
      <c r="EG105" t="s">
        <v>4031</v>
      </c>
      <c r="EH105">
        <v>1</v>
      </c>
      <c r="EI105" t="s">
        <v>4032</v>
      </c>
      <c r="EJ105" t="s">
        <v>4033</v>
      </c>
      <c r="EK105" t="s">
        <v>4034</v>
      </c>
      <c r="EL105" t="s">
        <v>4035</v>
      </c>
      <c r="EM105" t="s">
        <v>4036</v>
      </c>
      <c r="EN105" t="s">
        <v>778</v>
      </c>
      <c r="EO105" t="s">
        <v>1092</v>
      </c>
      <c r="EW105" t="s">
        <v>780</v>
      </c>
      <c r="EX105">
        <v>19</v>
      </c>
      <c r="EY105" t="s">
        <v>781</v>
      </c>
      <c r="EZ105" t="s">
        <v>797</v>
      </c>
      <c r="FH105" s="9" t="s">
        <v>783</v>
      </c>
      <c r="FI105">
        <v>2</v>
      </c>
      <c r="FJ105" t="s">
        <v>785</v>
      </c>
      <c r="FK105" t="s">
        <v>787</v>
      </c>
      <c r="FL105" t="s">
        <v>785</v>
      </c>
      <c r="FM105" t="s">
        <v>787</v>
      </c>
      <c r="FN105" t="s">
        <v>786</v>
      </c>
      <c r="FO105" t="s">
        <v>788</v>
      </c>
      <c r="FP105" t="s">
        <v>784</v>
      </c>
      <c r="FQ105" t="s">
        <v>788</v>
      </c>
      <c r="FR105" t="s">
        <v>785</v>
      </c>
      <c r="FS105" t="s">
        <v>788</v>
      </c>
      <c r="FT105" t="s">
        <v>787</v>
      </c>
      <c r="FU105" t="s">
        <v>786</v>
      </c>
      <c r="FV105" t="s">
        <v>786</v>
      </c>
      <c r="FW105" t="s">
        <v>786</v>
      </c>
      <c r="FX105" t="s">
        <v>787</v>
      </c>
      <c r="FY105" t="s">
        <v>785</v>
      </c>
      <c r="FZ105" t="s">
        <v>786</v>
      </c>
      <c r="GA105" t="s">
        <v>786</v>
      </c>
      <c r="GB105" t="s">
        <v>785</v>
      </c>
      <c r="GC105" t="s">
        <v>785</v>
      </c>
      <c r="GD105" t="s">
        <v>787</v>
      </c>
      <c r="GE105" t="s">
        <v>785</v>
      </c>
      <c r="GF105" t="s">
        <v>788</v>
      </c>
      <c r="GG105" t="s">
        <v>788</v>
      </c>
      <c r="GH105" t="s">
        <v>788</v>
      </c>
      <c r="GI105" t="s">
        <v>787</v>
      </c>
      <c r="GJ105" t="s">
        <v>789</v>
      </c>
      <c r="GK105" t="s">
        <v>789</v>
      </c>
      <c r="GL105" t="s">
        <v>789</v>
      </c>
      <c r="GM105" t="s">
        <v>791</v>
      </c>
      <c r="IN105" t="s">
        <v>4037</v>
      </c>
      <c r="IR105">
        <f t="shared" si="10"/>
        <v>16</v>
      </c>
      <c r="IS105" s="9" t="s">
        <v>811</v>
      </c>
      <c r="IT105" s="9">
        <f t="shared" si="11"/>
        <v>36</v>
      </c>
      <c r="IU105" s="9">
        <v>1981</v>
      </c>
      <c r="IW105" t="s">
        <v>1136</v>
      </c>
    </row>
    <row r="106" spans="1:260">
      <c r="A106">
        <v>431</v>
      </c>
      <c r="B106" t="s">
        <v>4038</v>
      </c>
      <c r="C106" t="s">
        <v>4039</v>
      </c>
      <c r="D106" t="s">
        <v>737</v>
      </c>
      <c r="E106" t="s">
        <v>738</v>
      </c>
      <c r="F106" t="s">
        <v>744</v>
      </c>
      <c r="G106">
        <v>29</v>
      </c>
      <c r="I106" t="s">
        <v>739</v>
      </c>
      <c r="J106" t="s">
        <v>740</v>
      </c>
      <c r="K106" t="s">
        <v>4040</v>
      </c>
      <c r="L106">
        <v>900915185</v>
      </c>
      <c r="M106">
        <v>2015</v>
      </c>
      <c r="N106" t="s">
        <v>4041</v>
      </c>
      <c r="O106">
        <v>3007849741</v>
      </c>
      <c r="P106" t="s">
        <v>4042</v>
      </c>
      <c r="Q106" t="s">
        <v>744</v>
      </c>
      <c r="S106" t="s">
        <v>4043</v>
      </c>
      <c r="T106" t="s">
        <v>4044</v>
      </c>
      <c r="U106" t="s">
        <v>4045</v>
      </c>
      <c r="V106" t="s">
        <v>4046</v>
      </c>
      <c r="W106" t="s">
        <v>822</v>
      </c>
      <c r="AD106" t="s">
        <v>869</v>
      </c>
      <c r="AE106" t="s">
        <v>4047</v>
      </c>
      <c r="AL106" t="str">
        <f>CONCATENATE(AD106," ",AE106)</f>
        <v>Otra actividad  - ¿Cuál? Guantes para billar</v>
      </c>
      <c r="AM106" t="s">
        <v>751</v>
      </c>
      <c r="AN106" t="s">
        <v>740</v>
      </c>
      <c r="AO106" t="s">
        <v>1298</v>
      </c>
      <c r="BA106" t="s">
        <v>754</v>
      </c>
      <c r="BD106" t="s">
        <v>4048</v>
      </c>
      <c r="BE106" t="s">
        <v>4049</v>
      </c>
      <c r="BF106" t="s">
        <v>4050</v>
      </c>
      <c r="BG106" t="s">
        <v>4051</v>
      </c>
      <c r="BH106" t="s">
        <v>4052</v>
      </c>
      <c r="BI106" t="s">
        <v>4053</v>
      </c>
      <c r="BJ106" t="s">
        <v>752</v>
      </c>
      <c r="BL106" t="s">
        <v>831</v>
      </c>
      <c r="BO106" t="str">
        <f t="shared" si="9"/>
        <v xml:space="preserve">Producto físico  </v>
      </c>
      <c r="BP106" t="s">
        <v>4047</v>
      </c>
      <c r="BQ106" t="s">
        <v>833</v>
      </c>
      <c r="BR106" t="s">
        <v>834</v>
      </c>
      <c r="BS106" t="s">
        <v>954</v>
      </c>
      <c r="BT106" t="s">
        <v>835</v>
      </c>
      <c r="BU106" t="s">
        <v>4054</v>
      </c>
      <c r="BV106" t="s">
        <v>4055</v>
      </c>
      <c r="BW106" t="s">
        <v>4056</v>
      </c>
      <c r="BX106" t="s">
        <v>4056</v>
      </c>
      <c r="CE106" s="8">
        <v>18900000</v>
      </c>
      <c r="CF106" s="8">
        <v>18000000</v>
      </c>
      <c r="CG106" s="8">
        <v>15000000</v>
      </c>
      <c r="CH106" s="3">
        <v>4500000</v>
      </c>
      <c r="CI106" s="10">
        <v>873</v>
      </c>
      <c r="CJ106" s="10">
        <v>865</v>
      </c>
      <c r="CK106" s="8">
        <v>2000000</v>
      </c>
      <c r="CN106" t="s">
        <v>3478</v>
      </c>
      <c r="CO106" t="s">
        <v>752</v>
      </c>
      <c r="CQ106" t="s">
        <v>1212</v>
      </c>
      <c r="CR106" t="s">
        <v>740</v>
      </c>
      <c r="CS106">
        <v>0</v>
      </c>
      <c r="CT106">
        <v>0</v>
      </c>
      <c r="CU106">
        <v>0</v>
      </c>
      <c r="CV106">
        <v>0</v>
      </c>
      <c r="CW106">
        <v>7</v>
      </c>
      <c r="CX106">
        <f t="shared" si="7"/>
        <v>7</v>
      </c>
      <c r="CY106" t="s">
        <v>4057</v>
      </c>
      <c r="CZ106" t="s">
        <v>752</v>
      </c>
      <c r="DA106" t="s">
        <v>768</v>
      </c>
      <c r="DB106" t="s">
        <v>768</v>
      </c>
      <c r="DC106" t="s">
        <v>768</v>
      </c>
      <c r="DD106" t="s">
        <v>768</v>
      </c>
      <c r="DE106" t="s">
        <v>768</v>
      </c>
      <c r="DF106" t="s">
        <v>768</v>
      </c>
      <c r="DG106" t="s">
        <v>768</v>
      </c>
      <c r="DH106" t="s">
        <v>768</v>
      </c>
      <c r="DI106" s="8">
        <v>30000000</v>
      </c>
      <c r="DJ106" s="8">
        <v>35000000</v>
      </c>
      <c r="DK106" s="8">
        <v>2000000</v>
      </c>
      <c r="DL106" s="8">
        <v>2400000</v>
      </c>
      <c r="DP106" t="s">
        <v>770</v>
      </c>
      <c r="DU106" t="s">
        <v>19</v>
      </c>
      <c r="EE106" t="s">
        <v>22</v>
      </c>
      <c r="EF106" t="s">
        <v>4058</v>
      </c>
      <c r="EG106" t="s">
        <v>4059</v>
      </c>
      <c r="EH106">
        <v>2</v>
      </c>
      <c r="EI106" t="s">
        <v>4060</v>
      </c>
      <c r="EJ106" t="s">
        <v>1688</v>
      </c>
      <c r="EK106" t="s">
        <v>4061</v>
      </c>
      <c r="EL106" t="s">
        <v>4041</v>
      </c>
      <c r="EM106" t="s">
        <v>4062</v>
      </c>
      <c r="EN106" t="s">
        <v>778</v>
      </c>
      <c r="EO106" t="s">
        <v>849</v>
      </c>
      <c r="EW106" t="s">
        <v>780</v>
      </c>
      <c r="EX106">
        <v>5</v>
      </c>
      <c r="FE106" t="s">
        <v>782</v>
      </c>
      <c r="FF106" t="s">
        <v>807</v>
      </c>
      <c r="FG106" t="s">
        <v>2675</v>
      </c>
      <c r="FH106" s="9" t="s">
        <v>783</v>
      </c>
      <c r="FI106" t="s">
        <v>4063</v>
      </c>
      <c r="FJ106" t="s">
        <v>785</v>
      </c>
      <c r="FK106" t="s">
        <v>784</v>
      </c>
      <c r="FL106" t="s">
        <v>785</v>
      </c>
      <c r="FM106" t="s">
        <v>787</v>
      </c>
      <c r="FN106" t="s">
        <v>788</v>
      </c>
      <c r="FO106" t="s">
        <v>786</v>
      </c>
      <c r="FP106" t="s">
        <v>786</v>
      </c>
      <c r="FQ106" t="s">
        <v>786</v>
      </c>
      <c r="FR106" t="s">
        <v>785</v>
      </c>
      <c r="FS106" t="s">
        <v>784</v>
      </c>
      <c r="FT106" t="s">
        <v>785</v>
      </c>
      <c r="FU106" t="s">
        <v>784</v>
      </c>
      <c r="FV106" t="s">
        <v>787</v>
      </c>
      <c r="FW106" t="s">
        <v>786</v>
      </c>
      <c r="FX106" t="s">
        <v>787</v>
      </c>
      <c r="FY106" t="s">
        <v>784</v>
      </c>
      <c r="FZ106" t="s">
        <v>786</v>
      </c>
      <c r="GA106" t="s">
        <v>788</v>
      </c>
      <c r="GB106" t="s">
        <v>785</v>
      </c>
      <c r="GC106" t="s">
        <v>784</v>
      </c>
      <c r="GD106" t="s">
        <v>788</v>
      </c>
      <c r="GE106" t="s">
        <v>785</v>
      </c>
      <c r="GF106" t="s">
        <v>786</v>
      </c>
      <c r="GG106" t="s">
        <v>788</v>
      </c>
      <c r="GH106" t="s">
        <v>786</v>
      </c>
      <c r="GI106" t="s">
        <v>784</v>
      </c>
      <c r="GJ106" t="s">
        <v>789</v>
      </c>
      <c r="GK106" t="s">
        <v>789</v>
      </c>
      <c r="GL106" t="s">
        <v>790</v>
      </c>
      <c r="GM106" t="s">
        <v>791</v>
      </c>
      <c r="GN106" t="s">
        <v>4064</v>
      </c>
      <c r="GO106" t="s">
        <v>4065</v>
      </c>
      <c r="GP106" t="s">
        <v>4066</v>
      </c>
      <c r="GQ106" t="s">
        <v>4067</v>
      </c>
      <c r="GR106" t="s">
        <v>778</v>
      </c>
      <c r="GS106" t="s">
        <v>849</v>
      </c>
      <c r="HA106" t="s">
        <v>780</v>
      </c>
      <c r="HB106">
        <v>3</v>
      </c>
      <c r="HH106" t="s">
        <v>853</v>
      </c>
      <c r="HL106" t="s">
        <v>799</v>
      </c>
      <c r="HM106">
        <v>1</v>
      </c>
      <c r="IN106" t="s">
        <v>4068</v>
      </c>
      <c r="IR106">
        <f t="shared" si="10"/>
        <v>2</v>
      </c>
      <c r="IS106" s="9" t="s">
        <v>811</v>
      </c>
      <c r="IT106" s="9">
        <f t="shared" si="11"/>
        <v>58</v>
      </c>
      <c r="IU106" s="9">
        <v>1959</v>
      </c>
      <c r="IW106" t="s">
        <v>1136</v>
      </c>
      <c r="IZ106">
        <v>1</v>
      </c>
    </row>
    <row r="107" spans="1:260">
      <c r="A107">
        <v>432</v>
      </c>
      <c r="B107" t="s">
        <v>4069</v>
      </c>
      <c r="C107" t="s">
        <v>4070</v>
      </c>
      <c r="D107" t="s">
        <v>737</v>
      </c>
      <c r="E107" t="s">
        <v>738</v>
      </c>
      <c r="I107" t="s">
        <v>739</v>
      </c>
      <c r="J107" t="s">
        <v>740</v>
      </c>
      <c r="K107" t="s">
        <v>4071</v>
      </c>
      <c r="L107">
        <v>901053531</v>
      </c>
      <c r="M107">
        <v>2015</v>
      </c>
      <c r="N107" t="s">
        <v>4072</v>
      </c>
      <c r="O107">
        <v>3105023961</v>
      </c>
      <c r="P107" t="s">
        <v>4073</v>
      </c>
      <c r="Q107" t="s">
        <v>744</v>
      </c>
      <c r="S107" t="s">
        <v>4074</v>
      </c>
      <c r="T107" t="s">
        <v>4075</v>
      </c>
      <c r="U107" t="s">
        <v>4076</v>
      </c>
      <c r="V107" t="s">
        <v>4077</v>
      </c>
      <c r="W107" t="s">
        <v>749</v>
      </c>
      <c r="X107" t="s">
        <v>1479</v>
      </c>
      <c r="AL107" t="s">
        <v>1479</v>
      </c>
      <c r="AM107" t="s">
        <v>751</v>
      </c>
      <c r="AN107" t="s">
        <v>752</v>
      </c>
      <c r="AO107" t="s">
        <v>1298</v>
      </c>
      <c r="AQ107" t="s">
        <v>1480</v>
      </c>
      <c r="BB107" t="s">
        <v>22</v>
      </c>
      <c r="BC107" s="9" t="s">
        <v>4078</v>
      </c>
      <c r="BD107" t="s">
        <v>4079</v>
      </c>
      <c r="BE107" t="s">
        <v>4080</v>
      </c>
      <c r="BF107" t="s">
        <v>4081</v>
      </c>
      <c r="BG107" t="s">
        <v>4082</v>
      </c>
      <c r="BH107" t="s">
        <v>4083</v>
      </c>
      <c r="BI107" t="s">
        <v>4084</v>
      </c>
      <c r="BJ107" t="s">
        <v>752</v>
      </c>
      <c r="BN107" t="s">
        <v>761</v>
      </c>
      <c r="BO107" t="str">
        <f t="shared" si="9"/>
        <v xml:space="preserve">  Servicio</v>
      </c>
      <c r="BP107" t="s">
        <v>4085</v>
      </c>
      <c r="BZ107" t="s">
        <v>764</v>
      </c>
      <c r="CD107">
        <v>95</v>
      </c>
      <c r="CE107" s="8">
        <v>0</v>
      </c>
      <c r="CF107" s="8">
        <v>0</v>
      </c>
      <c r="CG107" s="8">
        <v>84000000</v>
      </c>
      <c r="CH107" s="3">
        <v>18500000</v>
      </c>
      <c r="CI107" s="8">
        <v>0</v>
      </c>
      <c r="CJ107" s="8">
        <v>0</v>
      </c>
      <c r="CK107" s="8">
        <v>-36000000</v>
      </c>
      <c r="CN107" t="s">
        <v>4086</v>
      </c>
      <c r="CO107" t="s">
        <v>752</v>
      </c>
      <c r="CQ107" t="s">
        <v>839</v>
      </c>
      <c r="CR107" t="s">
        <v>752</v>
      </c>
      <c r="CS107">
        <v>8</v>
      </c>
      <c r="CT107">
        <v>2</v>
      </c>
      <c r="CU107">
        <v>0</v>
      </c>
      <c r="CV107">
        <v>1</v>
      </c>
      <c r="CW107">
        <v>0</v>
      </c>
      <c r="CX107">
        <f t="shared" si="7"/>
        <v>11</v>
      </c>
      <c r="CY107" t="s">
        <v>1213</v>
      </c>
      <c r="CZ107" t="s">
        <v>740</v>
      </c>
      <c r="DA107" t="s">
        <v>1924</v>
      </c>
      <c r="DB107" t="s">
        <v>885</v>
      </c>
      <c r="DC107" t="s">
        <v>4087</v>
      </c>
      <c r="DD107" t="s">
        <v>768</v>
      </c>
      <c r="DE107" t="s">
        <v>768</v>
      </c>
      <c r="DF107" t="s">
        <v>768</v>
      </c>
      <c r="DG107" t="s">
        <v>768</v>
      </c>
      <c r="DH107" t="s">
        <v>768</v>
      </c>
      <c r="DI107" s="8">
        <v>100000000</v>
      </c>
      <c r="DJ107" s="8">
        <v>150000000</v>
      </c>
      <c r="DK107" s="8">
        <v>-20000000</v>
      </c>
      <c r="DL107" s="8">
        <v>0</v>
      </c>
      <c r="DN107" t="s">
        <v>888</v>
      </c>
      <c r="DV107" t="s">
        <v>49</v>
      </c>
      <c r="DY107" t="s">
        <v>771</v>
      </c>
      <c r="EA107" t="s">
        <v>843</v>
      </c>
      <c r="EG107" t="s">
        <v>4088</v>
      </c>
      <c r="EH107">
        <v>8</v>
      </c>
      <c r="EI107" t="s">
        <v>4089</v>
      </c>
      <c r="EJ107" t="s">
        <v>3013</v>
      </c>
      <c r="EK107" t="s">
        <v>4090</v>
      </c>
      <c r="EL107" t="s">
        <v>4091</v>
      </c>
      <c r="EM107" t="s">
        <v>2334</v>
      </c>
      <c r="EN107" t="s">
        <v>778</v>
      </c>
      <c r="EO107" t="s">
        <v>1092</v>
      </c>
      <c r="EW107" t="s">
        <v>780</v>
      </c>
      <c r="EX107">
        <v>2</v>
      </c>
      <c r="EY107" t="s">
        <v>781</v>
      </c>
      <c r="FA107" t="s">
        <v>858</v>
      </c>
      <c r="FH107" t="s">
        <v>799</v>
      </c>
      <c r="FI107">
        <v>2</v>
      </c>
      <c r="FJ107" t="s">
        <v>784</v>
      </c>
      <c r="FK107" t="s">
        <v>786</v>
      </c>
      <c r="FL107" t="s">
        <v>784</v>
      </c>
      <c r="FM107" t="s">
        <v>786</v>
      </c>
      <c r="FN107" t="s">
        <v>787</v>
      </c>
      <c r="FO107" t="s">
        <v>786</v>
      </c>
      <c r="FP107" t="s">
        <v>787</v>
      </c>
      <c r="FQ107" t="s">
        <v>788</v>
      </c>
      <c r="FR107" t="s">
        <v>784</v>
      </c>
      <c r="FS107" t="s">
        <v>788</v>
      </c>
      <c r="FT107" t="s">
        <v>784</v>
      </c>
      <c r="FU107" t="s">
        <v>787</v>
      </c>
      <c r="FV107" t="s">
        <v>788</v>
      </c>
      <c r="FW107" t="s">
        <v>788</v>
      </c>
      <c r="FX107" t="s">
        <v>786</v>
      </c>
      <c r="FY107" t="s">
        <v>784</v>
      </c>
      <c r="FZ107" t="s">
        <v>786</v>
      </c>
      <c r="GA107" t="s">
        <v>788</v>
      </c>
      <c r="GB107" t="s">
        <v>784</v>
      </c>
      <c r="GC107" t="s">
        <v>785</v>
      </c>
      <c r="GD107" t="s">
        <v>788</v>
      </c>
      <c r="GE107" t="s">
        <v>784</v>
      </c>
      <c r="GF107" t="s">
        <v>788</v>
      </c>
      <c r="GG107" t="s">
        <v>786</v>
      </c>
      <c r="GH107" t="s">
        <v>786</v>
      </c>
      <c r="GI107" t="s">
        <v>787</v>
      </c>
      <c r="GJ107" t="s">
        <v>789</v>
      </c>
      <c r="GK107" t="s">
        <v>1083</v>
      </c>
      <c r="GL107" t="s">
        <v>790</v>
      </c>
      <c r="GM107" t="s">
        <v>791</v>
      </c>
      <c r="GN107" t="s">
        <v>2950</v>
      </c>
      <c r="GO107" t="s">
        <v>4090</v>
      </c>
      <c r="GP107" t="s">
        <v>4092</v>
      </c>
      <c r="GQ107" t="s">
        <v>4093</v>
      </c>
      <c r="GR107" t="s">
        <v>778</v>
      </c>
      <c r="GS107" t="s">
        <v>849</v>
      </c>
      <c r="HA107" t="s">
        <v>967</v>
      </c>
      <c r="HB107">
        <v>2</v>
      </c>
      <c r="HD107" t="s">
        <v>797</v>
      </c>
      <c r="HI107" t="s">
        <v>782</v>
      </c>
      <c r="HL107" t="s">
        <v>799</v>
      </c>
      <c r="HM107">
        <v>2</v>
      </c>
      <c r="HN107" t="s">
        <v>4094</v>
      </c>
      <c r="HO107" t="s">
        <v>4090</v>
      </c>
      <c r="HP107" t="s">
        <v>4095</v>
      </c>
      <c r="HQ107" t="s">
        <v>4096</v>
      </c>
      <c r="HR107" t="s">
        <v>778</v>
      </c>
      <c r="HS107" t="s">
        <v>849</v>
      </c>
      <c r="IA107" t="s">
        <v>796</v>
      </c>
      <c r="IB107">
        <v>2</v>
      </c>
      <c r="IF107" t="s">
        <v>901</v>
      </c>
      <c r="IG107" t="s">
        <v>798</v>
      </c>
      <c r="IL107" t="s">
        <v>799</v>
      </c>
      <c r="IM107">
        <v>2</v>
      </c>
      <c r="IN107" t="s">
        <v>4097</v>
      </c>
      <c r="IR107">
        <f t="shared" si="10"/>
        <v>2</v>
      </c>
      <c r="IS107" s="9" t="s">
        <v>4098</v>
      </c>
      <c r="IT107" s="9">
        <f t="shared" si="11"/>
        <v>33</v>
      </c>
      <c r="IU107" s="9">
        <v>1984</v>
      </c>
      <c r="IW107" t="s">
        <v>1136</v>
      </c>
      <c r="IZ107">
        <v>1</v>
      </c>
    </row>
    <row r="108" spans="1:260">
      <c r="A108">
        <v>433</v>
      </c>
      <c r="B108" t="s">
        <v>4099</v>
      </c>
      <c r="C108" t="s">
        <v>4100</v>
      </c>
      <c r="D108" t="s">
        <v>737</v>
      </c>
      <c r="E108" t="s">
        <v>738</v>
      </c>
      <c r="I108" t="s">
        <v>739</v>
      </c>
      <c r="J108" t="s">
        <v>740</v>
      </c>
      <c r="K108" t="s">
        <v>4101</v>
      </c>
      <c r="L108">
        <v>900152886</v>
      </c>
      <c r="M108">
        <v>2015</v>
      </c>
      <c r="N108" t="s">
        <v>4102</v>
      </c>
      <c r="O108">
        <v>3128877462</v>
      </c>
      <c r="P108" t="s">
        <v>4103</v>
      </c>
      <c r="Q108" t="s">
        <v>4104</v>
      </c>
      <c r="R108" t="s">
        <v>4105</v>
      </c>
      <c r="T108" t="s">
        <v>4106</v>
      </c>
      <c r="U108" t="s">
        <v>4107</v>
      </c>
      <c r="V108" t="s">
        <v>4108</v>
      </c>
      <c r="W108" t="s">
        <v>749</v>
      </c>
      <c r="X108" t="s">
        <v>983</v>
      </c>
      <c r="Y108" t="s">
        <v>4109</v>
      </c>
      <c r="AL108" t="str">
        <f>CONCATENATE(X108," ",Y108)</f>
        <v>Otra actividad - ¿Cuál? TELECOMUNICACIONES</v>
      </c>
      <c r="AM108" t="s">
        <v>751</v>
      </c>
      <c r="AN108" t="s">
        <v>752</v>
      </c>
      <c r="AO108" t="s">
        <v>753</v>
      </c>
      <c r="BB108" t="s">
        <v>22</v>
      </c>
      <c r="BC108" t="s">
        <v>4110</v>
      </c>
      <c r="BD108" t="s">
        <v>4111</v>
      </c>
      <c r="BE108" t="s">
        <v>4112</v>
      </c>
      <c r="BF108" t="s">
        <v>4113</v>
      </c>
      <c r="BG108" t="s">
        <v>4114</v>
      </c>
      <c r="BH108" t="s">
        <v>4115</v>
      </c>
      <c r="BI108" t="s">
        <v>4116</v>
      </c>
      <c r="BJ108" t="s">
        <v>752</v>
      </c>
      <c r="BN108" t="s">
        <v>761</v>
      </c>
      <c r="BO108" t="str">
        <f t="shared" si="9"/>
        <v xml:space="preserve">  Servicio</v>
      </c>
      <c r="BP108" t="s">
        <v>4117</v>
      </c>
      <c r="CA108" t="s">
        <v>806</v>
      </c>
      <c r="CB108" t="s">
        <v>4118</v>
      </c>
      <c r="CE108" s="8">
        <v>0</v>
      </c>
      <c r="CF108" s="8">
        <v>23000000</v>
      </c>
      <c r="CG108" s="8">
        <v>34563327</v>
      </c>
      <c r="CH108" s="3">
        <v>20260000</v>
      </c>
      <c r="CI108" s="8">
        <v>0</v>
      </c>
      <c r="CJ108" s="8">
        <v>1800000</v>
      </c>
      <c r="CK108" s="8">
        <v>2414956</v>
      </c>
      <c r="CN108" t="s">
        <v>4119</v>
      </c>
      <c r="CO108" t="s">
        <v>752</v>
      </c>
      <c r="CQ108" t="s">
        <v>1212</v>
      </c>
      <c r="CR108" t="s">
        <v>740</v>
      </c>
      <c r="CS108">
        <v>2</v>
      </c>
      <c r="CT108">
        <v>4</v>
      </c>
      <c r="CU108">
        <v>0</v>
      </c>
      <c r="CV108">
        <v>0</v>
      </c>
      <c r="CW108">
        <v>0</v>
      </c>
      <c r="CX108">
        <f t="shared" si="7"/>
        <v>6</v>
      </c>
      <c r="CY108" t="s">
        <v>2479</v>
      </c>
      <c r="CZ108" t="s">
        <v>752</v>
      </c>
      <c r="DA108" t="s">
        <v>768</v>
      </c>
      <c r="DB108" t="s">
        <v>768</v>
      </c>
      <c r="DC108" t="s">
        <v>768</v>
      </c>
      <c r="DD108" t="s">
        <v>768</v>
      </c>
      <c r="DE108" t="s">
        <v>768</v>
      </c>
      <c r="DF108" t="s">
        <v>768</v>
      </c>
      <c r="DG108" t="s">
        <v>768</v>
      </c>
      <c r="DH108" t="s">
        <v>768</v>
      </c>
      <c r="DI108" s="8">
        <v>100000000</v>
      </c>
      <c r="DJ108" s="8">
        <v>340000000</v>
      </c>
      <c r="DK108" s="8">
        <v>0</v>
      </c>
      <c r="DL108" s="8">
        <v>0</v>
      </c>
      <c r="DO108" t="s">
        <v>769</v>
      </c>
      <c r="DW108" t="s">
        <v>26</v>
      </c>
      <c r="DZ108" t="s">
        <v>772</v>
      </c>
      <c r="EA108" t="s">
        <v>843</v>
      </c>
      <c r="EG108" t="s">
        <v>4120</v>
      </c>
      <c r="EH108">
        <v>2</v>
      </c>
      <c r="EI108" t="s">
        <v>4121</v>
      </c>
      <c r="EJ108" t="s">
        <v>4122</v>
      </c>
      <c r="EK108" t="s">
        <v>4123</v>
      </c>
      <c r="EL108" t="s">
        <v>4124</v>
      </c>
      <c r="EM108" t="s">
        <v>4125</v>
      </c>
      <c r="EN108" t="s">
        <v>804</v>
      </c>
      <c r="EO108" t="s">
        <v>849</v>
      </c>
      <c r="EW108" t="s">
        <v>780</v>
      </c>
      <c r="EX108">
        <v>5</v>
      </c>
      <c r="EZ108" t="s">
        <v>797</v>
      </c>
      <c r="FC108" t="s">
        <v>798</v>
      </c>
      <c r="FH108" t="s">
        <v>799</v>
      </c>
      <c r="FI108">
        <v>2</v>
      </c>
      <c r="FJ108" t="s">
        <v>785</v>
      </c>
      <c r="FK108" t="s">
        <v>787</v>
      </c>
      <c r="FL108" t="s">
        <v>785</v>
      </c>
      <c r="FM108" t="s">
        <v>784</v>
      </c>
      <c r="FN108" t="s">
        <v>784</v>
      </c>
      <c r="FO108" t="s">
        <v>786</v>
      </c>
      <c r="FP108" t="s">
        <v>786</v>
      </c>
      <c r="FQ108" t="s">
        <v>786</v>
      </c>
      <c r="FR108" t="s">
        <v>785</v>
      </c>
      <c r="FS108" t="s">
        <v>786</v>
      </c>
      <c r="FT108" t="s">
        <v>785</v>
      </c>
      <c r="FU108" t="s">
        <v>786</v>
      </c>
      <c r="FV108" t="s">
        <v>786</v>
      </c>
      <c r="FW108" t="s">
        <v>786</v>
      </c>
      <c r="FX108" t="s">
        <v>786</v>
      </c>
      <c r="FY108" t="s">
        <v>785</v>
      </c>
      <c r="FZ108" t="s">
        <v>786</v>
      </c>
      <c r="GA108" t="s">
        <v>786</v>
      </c>
      <c r="GB108" t="s">
        <v>785</v>
      </c>
      <c r="GC108" t="s">
        <v>785</v>
      </c>
      <c r="GD108" t="s">
        <v>786</v>
      </c>
      <c r="GE108" t="s">
        <v>785</v>
      </c>
      <c r="GF108" t="s">
        <v>786</v>
      </c>
      <c r="GG108" t="s">
        <v>786</v>
      </c>
      <c r="GH108" t="s">
        <v>786</v>
      </c>
      <c r="GI108" t="s">
        <v>786</v>
      </c>
      <c r="GJ108" t="s">
        <v>1082</v>
      </c>
      <c r="GK108" t="s">
        <v>1083</v>
      </c>
      <c r="GL108" t="s">
        <v>790</v>
      </c>
      <c r="GM108" t="s">
        <v>791</v>
      </c>
      <c r="GN108" t="s">
        <v>4126</v>
      </c>
      <c r="GO108" t="s">
        <v>4127</v>
      </c>
      <c r="GP108" t="s">
        <v>4128</v>
      </c>
      <c r="GQ108" t="s">
        <v>4129</v>
      </c>
      <c r="GR108" t="s">
        <v>778</v>
      </c>
      <c r="GS108" t="s">
        <v>849</v>
      </c>
      <c r="HA108" t="s">
        <v>967</v>
      </c>
      <c r="HB108">
        <v>17</v>
      </c>
      <c r="HH108" t="s">
        <v>853</v>
      </c>
      <c r="HI108" t="s">
        <v>782</v>
      </c>
      <c r="HL108" t="s">
        <v>799</v>
      </c>
      <c r="HM108">
        <v>4</v>
      </c>
      <c r="IR108">
        <f t="shared" si="10"/>
        <v>2</v>
      </c>
      <c r="IS108" t="s">
        <v>4110</v>
      </c>
      <c r="IT108" s="9">
        <f t="shared" si="11"/>
        <v>39</v>
      </c>
      <c r="IU108" s="9">
        <v>1978</v>
      </c>
      <c r="IW108" t="s">
        <v>4130</v>
      </c>
      <c r="IZ108">
        <v>1</v>
      </c>
    </row>
    <row r="109" spans="1:260">
      <c r="A109">
        <v>434</v>
      </c>
      <c r="B109" t="s">
        <v>4131</v>
      </c>
      <c r="C109" t="s">
        <v>4132</v>
      </c>
      <c r="D109" t="s">
        <v>737</v>
      </c>
      <c r="E109" t="s">
        <v>738</v>
      </c>
      <c r="F109" t="s">
        <v>744</v>
      </c>
      <c r="G109">
        <v>29</v>
      </c>
      <c r="I109" t="s">
        <v>739</v>
      </c>
      <c r="J109" t="s">
        <v>740</v>
      </c>
      <c r="K109" t="s">
        <v>398</v>
      </c>
      <c r="L109">
        <v>66818569</v>
      </c>
      <c r="M109">
        <v>2010</v>
      </c>
      <c r="N109" t="s">
        <v>4133</v>
      </c>
      <c r="O109">
        <v>3136142732</v>
      </c>
      <c r="P109" t="s">
        <v>4134</v>
      </c>
      <c r="Q109" t="s">
        <v>744</v>
      </c>
      <c r="T109" t="s">
        <v>4135</v>
      </c>
      <c r="U109" t="s">
        <v>4136</v>
      </c>
      <c r="V109" t="s">
        <v>4137</v>
      </c>
      <c r="W109" t="s">
        <v>909</v>
      </c>
      <c r="Z109" t="s">
        <v>910</v>
      </c>
      <c r="AL109" t="str">
        <f>Z109</f>
        <v>Comercio al por menor de otros  productos de consumo nuevos</v>
      </c>
      <c r="AM109" t="s">
        <v>824</v>
      </c>
      <c r="AN109" t="s">
        <v>740</v>
      </c>
      <c r="AO109" t="s">
        <v>753</v>
      </c>
      <c r="BA109" t="s">
        <v>754</v>
      </c>
      <c r="BD109" t="s">
        <v>4138</v>
      </c>
      <c r="BE109" t="s">
        <v>4139</v>
      </c>
      <c r="BF109" t="s">
        <v>4140</v>
      </c>
      <c r="BG109" t="s">
        <v>4141</v>
      </c>
      <c r="BH109" t="s">
        <v>4142</v>
      </c>
      <c r="BI109" t="s">
        <v>4143</v>
      </c>
      <c r="BJ109" t="s">
        <v>752</v>
      </c>
      <c r="BL109" t="s">
        <v>831</v>
      </c>
      <c r="BO109" t="str">
        <f t="shared" si="9"/>
        <v xml:space="preserve">Producto físico  </v>
      </c>
      <c r="BP109" t="s">
        <v>4144</v>
      </c>
      <c r="BQ109" t="s">
        <v>833</v>
      </c>
      <c r="BV109" t="s">
        <v>4145</v>
      </c>
      <c r="CE109" s="8">
        <v>548268700</v>
      </c>
      <c r="CF109" s="8">
        <v>657769900</v>
      </c>
      <c r="CG109" s="8">
        <v>687885020</v>
      </c>
      <c r="CH109">
        <v>157995450</v>
      </c>
      <c r="CI109" s="8">
        <v>8512641</v>
      </c>
      <c r="CJ109" s="8">
        <v>26491747</v>
      </c>
      <c r="CK109" s="8">
        <v>5349844</v>
      </c>
      <c r="CN109" t="s">
        <v>4146</v>
      </c>
      <c r="CO109" t="s">
        <v>752</v>
      </c>
      <c r="CQ109" t="s">
        <v>995</v>
      </c>
      <c r="CR109" t="s">
        <v>752</v>
      </c>
      <c r="CS109">
        <v>13</v>
      </c>
      <c r="CT109">
        <v>0</v>
      </c>
      <c r="CU109">
        <v>0</v>
      </c>
      <c r="CV109">
        <v>0</v>
      </c>
      <c r="CW109">
        <v>1</v>
      </c>
      <c r="CX109">
        <f t="shared" si="7"/>
        <v>14</v>
      </c>
      <c r="CY109" t="s">
        <v>4147</v>
      </c>
      <c r="CZ109" t="s">
        <v>752</v>
      </c>
      <c r="DI109" s="8">
        <v>758813755</v>
      </c>
      <c r="DJ109" s="8">
        <v>950000000</v>
      </c>
      <c r="DK109" s="8">
        <v>30000000</v>
      </c>
      <c r="DL109" s="8">
        <v>100000000</v>
      </c>
      <c r="DO109" t="s">
        <v>769</v>
      </c>
      <c r="DP109" t="s">
        <v>770</v>
      </c>
      <c r="DT109" t="s">
        <v>32</v>
      </c>
      <c r="DW109" t="s">
        <v>26</v>
      </c>
      <c r="EA109" t="s">
        <v>843</v>
      </c>
      <c r="EG109" t="s">
        <v>4148</v>
      </c>
      <c r="EH109">
        <v>2</v>
      </c>
      <c r="EI109" t="s">
        <v>4149</v>
      </c>
      <c r="EJ109" t="s">
        <v>4150</v>
      </c>
      <c r="EK109" t="s">
        <v>4151</v>
      </c>
      <c r="EL109" t="s">
        <v>4133</v>
      </c>
      <c r="EM109" t="s">
        <v>4152</v>
      </c>
      <c r="EN109" t="s">
        <v>778</v>
      </c>
      <c r="EO109" t="s">
        <v>1092</v>
      </c>
      <c r="EW109" t="s">
        <v>796</v>
      </c>
      <c r="EX109">
        <v>1</v>
      </c>
      <c r="EY109" t="s">
        <v>781</v>
      </c>
      <c r="FB109" t="s">
        <v>901</v>
      </c>
      <c r="FH109" s="9" t="s">
        <v>783</v>
      </c>
      <c r="FI109">
        <v>1</v>
      </c>
      <c r="FJ109" t="s">
        <v>784</v>
      </c>
      <c r="FK109" t="s">
        <v>784</v>
      </c>
      <c r="FL109" t="s">
        <v>785</v>
      </c>
      <c r="FM109" t="s">
        <v>785</v>
      </c>
      <c r="FN109" t="s">
        <v>784</v>
      </c>
      <c r="FO109" t="s">
        <v>784</v>
      </c>
      <c r="FP109" t="s">
        <v>784</v>
      </c>
      <c r="FQ109" t="s">
        <v>784</v>
      </c>
      <c r="FR109" t="s">
        <v>785</v>
      </c>
      <c r="FS109" t="s">
        <v>784</v>
      </c>
      <c r="FT109" t="s">
        <v>784</v>
      </c>
      <c r="FU109" t="s">
        <v>787</v>
      </c>
      <c r="FV109" t="s">
        <v>784</v>
      </c>
      <c r="FW109" t="s">
        <v>788</v>
      </c>
      <c r="FX109" t="s">
        <v>784</v>
      </c>
      <c r="FY109" t="s">
        <v>784</v>
      </c>
      <c r="FZ109" t="s">
        <v>784</v>
      </c>
      <c r="GA109" t="s">
        <v>786</v>
      </c>
      <c r="GB109" t="s">
        <v>784</v>
      </c>
      <c r="GC109" t="s">
        <v>787</v>
      </c>
      <c r="GD109" t="s">
        <v>787</v>
      </c>
      <c r="GE109" t="s">
        <v>786</v>
      </c>
      <c r="GF109" t="s">
        <v>784</v>
      </c>
      <c r="GG109" t="s">
        <v>784</v>
      </c>
      <c r="GH109" t="s">
        <v>786</v>
      </c>
      <c r="GI109" t="s">
        <v>784</v>
      </c>
      <c r="GJ109" t="s">
        <v>789</v>
      </c>
      <c r="GK109" t="s">
        <v>789</v>
      </c>
      <c r="GL109" t="s">
        <v>789</v>
      </c>
      <c r="GM109" t="s">
        <v>789</v>
      </c>
      <c r="GN109" t="s">
        <v>1899</v>
      </c>
      <c r="GO109" t="s">
        <v>4153</v>
      </c>
      <c r="GP109" t="s">
        <v>4154</v>
      </c>
      <c r="GQ109" t="s">
        <v>4155</v>
      </c>
      <c r="GR109" t="s">
        <v>804</v>
      </c>
      <c r="GS109" t="s">
        <v>849</v>
      </c>
      <c r="HA109" t="s">
        <v>780</v>
      </c>
      <c r="HB109">
        <v>16</v>
      </c>
      <c r="HC109" t="s">
        <v>781</v>
      </c>
      <c r="HI109" t="s">
        <v>782</v>
      </c>
      <c r="HL109" t="s">
        <v>799</v>
      </c>
      <c r="HM109">
        <v>3</v>
      </c>
      <c r="IN109" t="s">
        <v>4156</v>
      </c>
      <c r="IR109">
        <f t="shared" si="10"/>
        <v>7</v>
      </c>
      <c r="IS109" s="9" t="s">
        <v>811</v>
      </c>
      <c r="IT109" s="9">
        <f t="shared" si="11"/>
        <v>47</v>
      </c>
      <c r="IU109" s="9">
        <v>1970</v>
      </c>
      <c r="IW109" t="s">
        <v>940</v>
      </c>
    </row>
    <row r="110" spans="1:260">
      <c r="A110">
        <v>436</v>
      </c>
      <c r="B110" t="s">
        <v>4157</v>
      </c>
      <c r="C110" t="s">
        <v>4158</v>
      </c>
      <c r="D110" t="s">
        <v>737</v>
      </c>
      <c r="E110" t="s">
        <v>738</v>
      </c>
      <c r="I110" t="s">
        <v>739</v>
      </c>
      <c r="J110" t="s">
        <v>740</v>
      </c>
      <c r="K110" t="s">
        <v>4159</v>
      </c>
      <c r="L110">
        <v>1144044120</v>
      </c>
      <c r="M110">
        <v>2014</v>
      </c>
      <c r="N110" t="s">
        <v>4160</v>
      </c>
      <c r="O110">
        <v>3168332616</v>
      </c>
      <c r="P110" t="s">
        <v>4161</v>
      </c>
      <c r="Q110" t="s">
        <v>744</v>
      </c>
      <c r="S110" t="s">
        <v>4162</v>
      </c>
      <c r="T110" t="s">
        <v>4163</v>
      </c>
      <c r="U110" t="s">
        <v>4164</v>
      </c>
      <c r="V110" t="s">
        <v>4165</v>
      </c>
      <c r="W110" t="s">
        <v>909</v>
      </c>
      <c r="Z110" t="s">
        <v>983</v>
      </c>
      <c r="AA110" t="s">
        <v>4166</v>
      </c>
      <c r="AL110" t="str">
        <f>CONCATENATE(Z110," ",AA110)</f>
        <v>Otra actividad - ¿Cuál? Diseño, producción y comercialización de prendas para vestir</v>
      </c>
      <c r="AM110" t="s">
        <v>824</v>
      </c>
      <c r="AN110" t="s">
        <v>752</v>
      </c>
      <c r="AO110" t="s">
        <v>1605</v>
      </c>
      <c r="BB110" t="s">
        <v>22</v>
      </c>
      <c r="BC110" t="s">
        <v>4167</v>
      </c>
      <c r="BD110" t="s">
        <v>4168</v>
      </c>
      <c r="BE110" t="s">
        <v>4169</v>
      </c>
      <c r="BF110" t="s">
        <v>4170</v>
      </c>
      <c r="BG110" t="s">
        <v>4171</v>
      </c>
      <c r="BH110" t="s">
        <v>4172</v>
      </c>
      <c r="BI110" t="s">
        <v>4173</v>
      </c>
      <c r="BJ110" t="s">
        <v>752</v>
      </c>
      <c r="BL110" t="s">
        <v>831</v>
      </c>
      <c r="BN110" t="s">
        <v>761</v>
      </c>
      <c r="BO110" t="str">
        <f t="shared" si="9"/>
        <v>Producto físico  Servicio</v>
      </c>
      <c r="BP110" t="s">
        <v>4174</v>
      </c>
      <c r="BQ110" t="s">
        <v>833</v>
      </c>
      <c r="BR110" t="s">
        <v>834</v>
      </c>
      <c r="BS110" t="s">
        <v>954</v>
      </c>
      <c r="BT110" t="s">
        <v>835</v>
      </c>
      <c r="BU110">
        <v>8</v>
      </c>
      <c r="BV110" t="s">
        <v>2412</v>
      </c>
      <c r="BW110" t="s">
        <v>4175</v>
      </c>
      <c r="BX110" t="s">
        <v>4176</v>
      </c>
      <c r="BY110" t="s">
        <v>763</v>
      </c>
      <c r="BZ110" t="s">
        <v>764</v>
      </c>
      <c r="CC110">
        <v>30</v>
      </c>
      <c r="CD110">
        <v>80</v>
      </c>
      <c r="CE110" s="8">
        <v>10000000</v>
      </c>
      <c r="CF110" s="8">
        <v>15000000</v>
      </c>
      <c r="CG110" s="8">
        <v>25000000</v>
      </c>
      <c r="CH110" s="3">
        <v>28000000</v>
      </c>
      <c r="CI110" s="8">
        <v>-2000000</v>
      </c>
      <c r="CJ110" s="8">
        <v>-3500000</v>
      </c>
      <c r="CK110" s="8">
        <v>-1000000</v>
      </c>
      <c r="CN110" t="s">
        <v>4177</v>
      </c>
      <c r="CO110" t="s">
        <v>740</v>
      </c>
      <c r="CP110" t="s">
        <v>1458</v>
      </c>
      <c r="CQ110" t="s">
        <v>766</v>
      </c>
      <c r="CR110" t="s">
        <v>740</v>
      </c>
      <c r="CS110">
        <v>3</v>
      </c>
      <c r="CT110">
        <v>0</v>
      </c>
      <c r="CU110">
        <v>1</v>
      </c>
      <c r="CV110">
        <v>0</v>
      </c>
      <c r="CW110">
        <v>0</v>
      </c>
      <c r="CX110">
        <f t="shared" si="7"/>
        <v>4</v>
      </c>
      <c r="CY110" t="s">
        <v>2479</v>
      </c>
      <c r="CZ110" t="s">
        <v>740</v>
      </c>
      <c r="DA110" t="s">
        <v>1927</v>
      </c>
      <c r="DB110" t="s">
        <v>3229</v>
      </c>
      <c r="DC110" t="s">
        <v>768</v>
      </c>
      <c r="DD110" t="s">
        <v>4178</v>
      </c>
      <c r="DE110" t="s">
        <v>768</v>
      </c>
      <c r="DF110" t="s">
        <v>768</v>
      </c>
      <c r="DG110" t="s">
        <v>768</v>
      </c>
      <c r="DH110" t="s">
        <v>768</v>
      </c>
      <c r="DI110" s="8">
        <v>90000000</v>
      </c>
      <c r="DJ110" s="8">
        <v>150000000</v>
      </c>
      <c r="DK110" s="8">
        <v>0</v>
      </c>
      <c r="DL110" s="8">
        <v>0</v>
      </c>
      <c r="DO110" t="s">
        <v>769</v>
      </c>
      <c r="DP110" t="s">
        <v>770</v>
      </c>
      <c r="DU110" t="s">
        <v>19</v>
      </c>
      <c r="DW110" t="s">
        <v>26</v>
      </c>
      <c r="EB110" t="s">
        <v>75</v>
      </c>
      <c r="EG110" t="s">
        <v>4179</v>
      </c>
      <c r="EH110">
        <v>1</v>
      </c>
      <c r="EI110" t="s">
        <v>4180</v>
      </c>
      <c r="EJ110" t="s">
        <v>4181</v>
      </c>
      <c r="EK110" t="s">
        <v>4182</v>
      </c>
      <c r="EL110" t="s">
        <v>4183</v>
      </c>
      <c r="EM110" t="s">
        <v>4184</v>
      </c>
      <c r="EN110" t="s">
        <v>804</v>
      </c>
      <c r="EO110" t="s">
        <v>849</v>
      </c>
      <c r="EW110" t="s">
        <v>780</v>
      </c>
      <c r="EX110">
        <v>5</v>
      </c>
      <c r="FE110" t="s">
        <v>782</v>
      </c>
      <c r="FF110" t="s">
        <v>807</v>
      </c>
      <c r="FG110" t="s">
        <v>4185</v>
      </c>
      <c r="FH110" t="s">
        <v>799</v>
      </c>
      <c r="FI110" t="s">
        <v>4186</v>
      </c>
      <c r="FJ110" t="s">
        <v>787</v>
      </c>
      <c r="FK110" t="s">
        <v>784</v>
      </c>
      <c r="FL110" t="s">
        <v>785</v>
      </c>
      <c r="FM110" t="s">
        <v>784</v>
      </c>
      <c r="FN110" t="s">
        <v>787</v>
      </c>
      <c r="FO110" t="s">
        <v>788</v>
      </c>
      <c r="FP110" t="s">
        <v>787</v>
      </c>
      <c r="FQ110" t="s">
        <v>787</v>
      </c>
      <c r="FR110" t="s">
        <v>785</v>
      </c>
      <c r="FS110" t="s">
        <v>786</v>
      </c>
      <c r="FT110" t="s">
        <v>785</v>
      </c>
      <c r="FU110" t="s">
        <v>784</v>
      </c>
      <c r="FV110" t="s">
        <v>784</v>
      </c>
      <c r="FW110" t="s">
        <v>787</v>
      </c>
      <c r="FX110" t="s">
        <v>786</v>
      </c>
      <c r="FY110" t="s">
        <v>784</v>
      </c>
      <c r="FZ110" t="s">
        <v>784</v>
      </c>
      <c r="GA110" t="s">
        <v>787</v>
      </c>
      <c r="GB110" t="s">
        <v>787</v>
      </c>
      <c r="GC110" t="s">
        <v>784</v>
      </c>
      <c r="GD110" t="s">
        <v>788</v>
      </c>
      <c r="GE110" t="s">
        <v>787</v>
      </c>
      <c r="GF110" t="s">
        <v>786</v>
      </c>
      <c r="GG110" t="s">
        <v>787</v>
      </c>
      <c r="GH110" t="s">
        <v>787</v>
      </c>
      <c r="GI110" t="s">
        <v>785</v>
      </c>
      <c r="GJ110" t="s">
        <v>1082</v>
      </c>
      <c r="GK110" t="s">
        <v>1083</v>
      </c>
      <c r="GL110" t="s">
        <v>790</v>
      </c>
      <c r="GM110" t="s">
        <v>791</v>
      </c>
      <c r="IN110" t="s">
        <v>4187</v>
      </c>
      <c r="IR110">
        <f t="shared" si="10"/>
        <v>3</v>
      </c>
      <c r="IS110" t="s">
        <v>4167</v>
      </c>
      <c r="IT110" s="9">
        <f t="shared" si="11"/>
        <v>26</v>
      </c>
      <c r="IU110" s="9">
        <v>1991</v>
      </c>
      <c r="IW110" t="s">
        <v>1054</v>
      </c>
      <c r="IZ110">
        <v>1</v>
      </c>
    </row>
    <row r="111" spans="1:260">
      <c r="A111">
        <v>439</v>
      </c>
      <c r="B111" t="s">
        <v>4188</v>
      </c>
      <c r="C111" t="s">
        <v>4189</v>
      </c>
      <c r="D111" t="s">
        <v>737</v>
      </c>
      <c r="E111" t="s">
        <v>738</v>
      </c>
      <c r="I111" t="s">
        <v>739</v>
      </c>
      <c r="J111" t="s">
        <v>740</v>
      </c>
      <c r="K111" t="s">
        <v>4190</v>
      </c>
      <c r="L111">
        <v>900927952</v>
      </c>
      <c r="M111">
        <v>2015</v>
      </c>
      <c r="N111" t="s">
        <v>4191</v>
      </c>
      <c r="O111">
        <v>3188035505</v>
      </c>
      <c r="P111" t="s">
        <v>4192</v>
      </c>
      <c r="Q111" t="s">
        <v>744</v>
      </c>
      <c r="S111" t="s">
        <v>4193</v>
      </c>
      <c r="T111" t="s">
        <v>4194</v>
      </c>
      <c r="U111" t="s">
        <v>4195</v>
      </c>
      <c r="V111" t="s">
        <v>4196</v>
      </c>
      <c r="W111" t="s">
        <v>909</v>
      </c>
      <c r="Z111" t="s">
        <v>4197</v>
      </c>
      <c r="AL111" t="str">
        <f>Z111</f>
        <v>Comercio de partes, piezas y accesorios para vehículos automotores</v>
      </c>
      <c r="AM111" t="s">
        <v>751</v>
      </c>
      <c r="AN111" t="s">
        <v>740</v>
      </c>
      <c r="AO111" t="s">
        <v>1298</v>
      </c>
      <c r="BA111" t="s">
        <v>754</v>
      </c>
      <c r="BD111" t="s">
        <v>4198</v>
      </c>
      <c r="BE111" t="s">
        <v>4199</v>
      </c>
      <c r="BF111" t="s">
        <v>4200</v>
      </c>
      <c r="BG111" t="s">
        <v>4201</v>
      </c>
      <c r="BH111" t="s">
        <v>4202</v>
      </c>
      <c r="BI111" t="s">
        <v>4203</v>
      </c>
      <c r="BJ111" t="s">
        <v>740</v>
      </c>
      <c r="BK111">
        <v>2012</v>
      </c>
      <c r="BL111" t="s">
        <v>831</v>
      </c>
      <c r="BO111" t="str">
        <f t="shared" si="9"/>
        <v xml:space="preserve">Producto físico  </v>
      </c>
      <c r="BP111" t="s">
        <v>4204</v>
      </c>
      <c r="BQ111" t="s">
        <v>833</v>
      </c>
      <c r="BV111" t="s">
        <v>4205</v>
      </c>
      <c r="CE111" s="8">
        <v>0</v>
      </c>
      <c r="CF111" s="8">
        <v>0</v>
      </c>
      <c r="CG111" s="8">
        <v>4000000</v>
      </c>
      <c r="CH111" s="3">
        <v>3500000</v>
      </c>
      <c r="CI111" s="8">
        <v>0</v>
      </c>
      <c r="CJ111" s="8">
        <v>0</v>
      </c>
      <c r="CK111" s="8">
        <v>0</v>
      </c>
      <c r="CN111" t="s">
        <v>768</v>
      </c>
      <c r="CO111" t="s">
        <v>752</v>
      </c>
      <c r="CQ111" t="s">
        <v>1547</v>
      </c>
      <c r="CR111" t="s">
        <v>740</v>
      </c>
      <c r="CS111">
        <v>1</v>
      </c>
      <c r="CT111">
        <v>1</v>
      </c>
      <c r="CU111">
        <v>1</v>
      </c>
      <c r="CV111">
        <v>1</v>
      </c>
      <c r="CW111">
        <v>0</v>
      </c>
      <c r="CX111">
        <f t="shared" si="7"/>
        <v>4</v>
      </c>
      <c r="CY111" t="s">
        <v>4206</v>
      </c>
      <c r="CZ111" t="s">
        <v>752</v>
      </c>
      <c r="DI111" t="s">
        <v>4207</v>
      </c>
      <c r="DJ111" t="s">
        <v>4208</v>
      </c>
      <c r="DK111" t="s">
        <v>4209</v>
      </c>
      <c r="DL111" t="s">
        <v>4210</v>
      </c>
      <c r="DM111" t="s">
        <v>887</v>
      </c>
      <c r="DN111" t="s">
        <v>888</v>
      </c>
      <c r="DU111" t="s">
        <v>19</v>
      </c>
      <c r="DZ111" t="s">
        <v>772</v>
      </c>
      <c r="EA111" t="s">
        <v>843</v>
      </c>
      <c r="EG111" t="s">
        <v>4211</v>
      </c>
      <c r="EH111">
        <v>5</v>
      </c>
      <c r="EI111" t="s">
        <v>4212</v>
      </c>
      <c r="EJ111" t="s">
        <v>4213</v>
      </c>
      <c r="EK111" t="s">
        <v>4214</v>
      </c>
      <c r="EL111" t="s">
        <v>4215</v>
      </c>
      <c r="EM111" t="s">
        <v>4216</v>
      </c>
      <c r="EN111" t="s">
        <v>778</v>
      </c>
      <c r="EO111" t="s">
        <v>849</v>
      </c>
      <c r="EW111" t="s">
        <v>780</v>
      </c>
      <c r="EX111">
        <v>1</v>
      </c>
      <c r="EY111" t="s">
        <v>781</v>
      </c>
      <c r="FE111" t="s">
        <v>782</v>
      </c>
      <c r="FH111" s="9" t="s">
        <v>783</v>
      </c>
      <c r="FI111" t="s">
        <v>4217</v>
      </c>
      <c r="FJ111" t="s">
        <v>785</v>
      </c>
      <c r="FK111" t="s">
        <v>786</v>
      </c>
      <c r="FL111" t="s">
        <v>785</v>
      </c>
      <c r="FM111" t="s">
        <v>786</v>
      </c>
      <c r="FN111" t="s">
        <v>786</v>
      </c>
      <c r="FO111" t="s">
        <v>786</v>
      </c>
      <c r="FP111" t="s">
        <v>784</v>
      </c>
      <c r="FQ111" t="s">
        <v>788</v>
      </c>
      <c r="FR111" t="s">
        <v>785</v>
      </c>
      <c r="FS111" t="s">
        <v>787</v>
      </c>
      <c r="FT111" t="s">
        <v>784</v>
      </c>
      <c r="FU111" t="s">
        <v>786</v>
      </c>
      <c r="FV111" t="s">
        <v>786</v>
      </c>
      <c r="FW111" t="s">
        <v>788</v>
      </c>
      <c r="FX111" t="s">
        <v>787</v>
      </c>
      <c r="FY111" t="s">
        <v>787</v>
      </c>
      <c r="FZ111" t="s">
        <v>787</v>
      </c>
      <c r="GA111" t="s">
        <v>786</v>
      </c>
      <c r="GB111" t="s">
        <v>784</v>
      </c>
      <c r="GC111" t="s">
        <v>787</v>
      </c>
      <c r="GD111" t="s">
        <v>786</v>
      </c>
      <c r="GE111" t="s">
        <v>786</v>
      </c>
      <c r="GF111" t="s">
        <v>786</v>
      </c>
      <c r="GG111" t="s">
        <v>786</v>
      </c>
      <c r="GH111" t="s">
        <v>784</v>
      </c>
      <c r="GI111" t="s">
        <v>787</v>
      </c>
      <c r="GJ111" t="s">
        <v>1082</v>
      </c>
      <c r="GK111" t="s">
        <v>1083</v>
      </c>
      <c r="GL111" t="s">
        <v>790</v>
      </c>
      <c r="GM111" t="s">
        <v>791</v>
      </c>
      <c r="GN111" t="s">
        <v>4218</v>
      </c>
      <c r="GO111" t="s">
        <v>4219</v>
      </c>
      <c r="GP111" t="s">
        <v>4220</v>
      </c>
      <c r="GQ111" t="s">
        <v>4221</v>
      </c>
      <c r="GR111" t="s">
        <v>778</v>
      </c>
      <c r="GS111" t="s">
        <v>849</v>
      </c>
      <c r="HA111" t="s">
        <v>967</v>
      </c>
      <c r="HB111">
        <v>5</v>
      </c>
      <c r="HD111" t="s">
        <v>797</v>
      </c>
      <c r="HH111" t="s">
        <v>853</v>
      </c>
      <c r="HL111" t="s">
        <v>752</v>
      </c>
      <c r="HN111" t="s">
        <v>4222</v>
      </c>
      <c r="HO111" t="s">
        <v>4222</v>
      </c>
      <c r="HP111" t="s">
        <v>4191</v>
      </c>
      <c r="HQ111" t="s">
        <v>4223</v>
      </c>
      <c r="HR111" t="s">
        <v>778</v>
      </c>
      <c r="HS111" t="s">
        <v>849</v>
      </c>
      <c r="IA111" t="s">
        <v>796</v>
      </c>
      <c r="IB111">
        <v>1</v>
      </c>
      <c r="ID111" t="s">
        <v>797</v>
      </c>
      <c r="IE111" t="s">
        <v>858</v>
      </c>
      <c r="IL111" t="s">
        <v>752</v>
      </c>
      <c r="IR111">
        <f t="shared" si="10"/>
        <v>2</v>
      </c>
      <c r="IS111" s="9" t="s">
        <v>811</v>
      </c>
      <c r="IT111" s="9">
        <f t="shared" si="11"/>
        <v>25</v>
      </c>
      <c r="IU111" s="9">
        <v>1992</v>
      </c>
      <c r="IW111" t="s">
        <v>1136</v>
      </c>
      <c r="IZ111">
        <v>1</v>
      </c>
    </row>
    <row r="112" spans="1:260">
      <c r="A112">
        <v>442</v>
      </c>
      <c r="B112" t="s">
        <v>4224</v>
      </c>
      <c r="C112" t="s">
        <v>4225</v>
      </c>
      <c r="D112" t="s">
        <v>737</v>
      </c>
      <c r="E112" t="s">
        <v>738</v>
      </c>
      <c r="F112" t="s">
        <v>744</v>
      </c>
      <c r="G112">
        <v>29</v>
      </c>
      <c r="I112" t="s">
        <v>739</v>
      </c>
      <c r="J112" t="s">
        <v>740</v>
      </c>
      <c r="K112" t="s">
        <v>252</v>
      </c>
      <c r="L112">
        <v>75031966</v>
      </c>
      <c r="M112">
        <v>2003</v>
      </c>
      <c r="N112" t="s">
        <v>4226</v>
      </c>
      <c r="O112">
        <v>3166913893</v>
      </c>
      <c r="P112" t="s">
        <v>4227</v>
      </c>
      <c r="Q112" t="s">
        <v>744</v>
      </c>
      <c r="S112" t="s">
        <v>4228</v>
      </c>
      <c r="U112" t="s">
        <v>4229</v>
      </c>
      <c r="V112" t="s">
        <v>4230</v>
      </c>
      <c r="W112" t="s">
        <v>822</v>
      </c>
      <c r="AD112" t="s">
        <v>823</v>
      </c>
      <c r="AL112" t="str">
        <f>AD112</f>
        <v>Prendas de vestir, excepto prendas de piel</v>
      </c>
      <c r="AM112" t="s">
        <v>824</v>
      </c>
      <c r="AN112" t="s">
        <v>752</v>
      </c>
      <c r="AO112" t="s">
        <v>753</v>
      </c>
      <c r="BB112" t="s">
        <v>22</v>
      </c>
      <c r="BC112" t="s">
        <v>4231</v>
      </c>
      <c r="BD112" t="s">
        <v>4232</v>
      </c>
      <c r="BE112" t="s">
        <v>4233</v>
      </c>
      <c r="BF112" t="s">
        <v>4234</v>
      </c>
      <c r="BG112" t="s">
        <v>4235</v>
      </c>
      <c r="BH112" t="s">
        <v>4236</v>
      </c>
      <c r="BI112" t="s">
        <v>4237</v>
      </c>
      <c r="BJ112" t="s">
        <v>752</v>
      </c>
      <c r="BL112" t="s">
        <v>831</v>
      </c>
      <c r="BO112" t="str">
        <f t="shared" si="9"/>
        <v xml:space="preserve">Producto físico  </v>
      </c>
      <c r="BP112" t="s">
        <v>4238</v>
      </c>
      <c r="BQ112" t="s">
        <v>833</v>
      </c>
      <c r="BR112" t="s">
        <v>834</v>
      </c>
      <c r="BS112" t="s">
        <v>954</v>
      </c>
      <c r="BT112" t="s">
        <v>835</v>
      </c>
      <c r="BU112">
        <v>5</v>
      </c>
      <c r="BV112" t="s">
        <v>4239</v>
      </c>
      <c r="BW112" t="s">
        <v>3037</v>
      </c>
      <c r="BX112" t="s">
        <v>3037</v>
      </c>
      <c r="CE112" s="8">
        <v>699380000</v>
      </c>
      <c r="CF112" s="8">
        <v>1856722000</v>
      </c>
      <c r="CG112" s="8">
        <v>2803361713</v>
      </c>
      <c r="CH112">
        <v>97277000</v>
      </c>
      <c r="CI112" s="8">
        <v>62678000</v>
      </c>
      <c r="CJ112" s="8">
        <v>96443000</v>
      </c>
      <c r="CK112" s="8">
        <v>130836821</v>
      </c>
      <c r="CN112" t="s">
        <v>4240</v>
      </c>
      <c r="CO112" t="s">
        <v>752</v>
      </c>
      <c r="CQ112" t="s">
        <v>995</v>
      </c>
      <c r="CR112" t="s">
        <v>740</v>
      </c>
      <c r="CS112">
        <v>34</v>
      </c>
      <c r="CU112">
        <v>0</v>
      </c>
      <c r="CV112">
        <v>2</v>
      </c>
      <c r="CW112">
        <v>0</v>
      </c>
      <c r="CX112">
        <f t="shared" si="7"/>
        <v>36</v>
      </c>
      <c r="CY112" t="s">
        <v>1927</v>
      </c>
      <c r="CZ112" t="s">
        <v>740</v>
      </c>
      <c r="DA112" t="s">
        <v>768</v>
      </c>
      <c r="DB112" t="s">
        <v>885</v>
      </c>
      <c r="DC112" t="s">
        <v>768</v>
      </c>
      <c r="DD112" t="s">
        <v>768</v>
      </c>
      <c r="DE112" t="s">
        <v>768</v>
      </c>
      <c r="DF112" t="s">
        <v>4241</v>
      </c>
      <c r="DG112" t="s">
        <v>768</v>
      </c>
      <c r="DH112" t="s">
        <v>768</v>
      </c>
      <c r="DI112" s="8">
        <v>3200000000</v>
      </c>
      <c r="DJ112" s="8">
        <v>5000000000</v>
      </c>
      <c r="DK112" s="8">
        <v>150000000</v>
      </c>
      <c r="DL112" s="8">
        <v>160000000</v>
      </c>
      <c r="DP112" t="s">
        <v>770</v>
      </c>
      <c r="DW112" t="s">
        <v>26</v>
      </c>
      <c r="DY112" t="s">
        <v>771</v>
      </c>
      <c r="DZ112" t="s">
        <v>772</v>
      </c>
      <c r="EG112" t="s">
        <v>4242</v>
      </c>
      <c r="EH112">
        <v>3</v>
      </c>
      <c r="EI112" t="s">
        <v>4243</v>
      </c>
      <c r="EJ112" t="s">
        <v>4244</v>
      </c>
      <c r="EK112" t="s">
        <v>4245</v>
      </c>
      <c r="EL112" t="s">
        <v>4226</v>
      </c>
      <c r="EM112" t="s">
        <v>4246</v>
      </c>
      <c r="EN112" t="s">
        <v>778</v>
      </c>
      <c r="EO112" t="s">
        <v>805</v>
      </c>
      <c r="EW112" t="s">
        <v>780</v>
      </c>
      <c r="EX112">
        <v>25</v>
      </c>
      <c r="EY112" t="s">
        <v>781</v>
      </c>
      <c r="FE112" t="s">
        <v>782</v>
      </c>
      <c r="FH112" t="s">
        <v>752</v>
      </c>
      <c r="FJ112" t="s">
        <v>785</v>
      </c>
      <c r="FK112" t="s">
        <v>785</v>
      </c>
      <c r="FL112" t="s">
        <v>785</v>
      </c>
      <c r="FM112" t="s">
        <v>785</v>
      </c>
      <c r="FN112" t="s">
        <v>784</v>
      </c>
      <c r="FO112" t="s">
        <v>784</v>
      </c>
      <c r="FP112" t="s">
        <v>784</v>
      </c>
      <c r="FQ112" t="s">
        <v>786</v>
      </c>
      <c r="FR112" t="s">
        <v>785</v>
      </c>
      <c r="FS112" t="s">
        <v>787</v>
      </c>
      <c r="FT112" t="s">
        <v>784</v>
      </c>
      <c r="FU112" t="s">
        <v>784</v>
      </c>
      <c r="FV112" t="s">
        <v>787</v>
      </c>
      <c r="FW112" t="s">
        <v>785</v>
      </c>
      <c r="FX112" t="s">
        <v>784</v>
      </c>
      <c r="FY112" t="s">
        <v>784</v>
      </c>
      <c r="FZ112" t="s">
        <v>787</v>
      </c>
      <c r="GA112" t="s">
        <v>788</v>
      </c>
      <c r="GB112" t="s">
        <v>785</v>
      </c>
      <c r="GC112" t="s">
        <v>785</v>
      </c>
      <c r="GD112" t="s">
        <v>787</v>
      </c>
      <c r="GE112" t="s">
        <v>785</v>
      </c>
      <c r="GF112" t="s">
        <v>787</v>
      </c>
      <c r="GG112" t="s">
        <v>786</v>
      </c>
      <c r="GH112" t="s">
        <v>788</v>
      </c>
      <c r="GI112" t="s">
        <v>785</v>
      </c>
      <c r="GJ112" t="s">
        <v>1082</v>
      </c>
      <c r="GK112" t="s">
        <v>1083</v>
      </c>
      <c r="GL112" t="s">
        <v>790</v>
      </c>
      <c r="GM112" t="s">
        <v>791</v>
      </c>
      <c r="GN112" t="s">
        <v>2301</v>
      </c>
      <c r="GO112" t="s">
        <v>4245</v>
      </c>
      <c r="GP112" t="s">
        <v>4247</v>
      </c>
      <c r="GQ112" t="s">
        <v>4248</v>
      </c>
      <c r="GR112" t="s">
        <v>804</v>
      </c>
      <c r="GS112" t="s">
        <v>849</v>
      </c>
      <c r="HA112" t="s">
        <v>796</v>
      </c>
      <c r="HB112">
        <v>5</v>
      </c>
      <c r="HD112" t="s">
        <v>797</v>
      </c>
      <c r="HF112" t="s">
        <v>901</v>
      </c>
      <c r="HL112" t="s">
        <v>799</v>
      </c>
      <c r="HM112">
        <v>1</v>
      </c>
      <c r="HN112" t="s">
        <v>3362</v>
      </c>
      <c r="HO112" t="s">
        <v>4245</v>
      </c>
      <c r="HP112" t="s">
        <v>4249</v>
      </c>
      <c r="HQ112" t="s">
        <v>4250</v>
      </c>
      <c r="HR112" t="s">
        <v>778</v>
      </c>
      <c r="HS112" t="s">
        <v>849</v>
      </c>
      <c r="IA112" t="s">
        <v>857</v>
      </c>
      <c r="IB112">
        <v>15</v>
      </c>
      <c r="IE112" t="s">
        <v>858</v>
      </c>
      <c r="IH112" t="s">
        <v>853</v>
      </c>
      <c r="IL112" t="s">
        <v>752</v>
      </c>
      <c r="IN112" t="s">
        <v>4251</v>
      </c>
      <c r="IR112">
        <f t="shared" si="10"/>
        <v>14</v>
      </c>
      <c r="IS112" t="s">
        <v>4231</v>
      </c>
      <c r="IT112" s="9">
        <f t="shared" si="11"/>
        <v>0</v>
      </c>
      <c r="IU112" s="9">
        <v>2017</v>
      </c>
      <c r="IW112" t="s">
        <v>807</v>
      </c>
      <c r="IX112" t="s">
        <v>4252</v>
      </c>
    </row>
    <row r="113" spans="1:261">
      <c r="A113">
        <v>444</v>
      </c>
      <c r="B113" t="s">
        <v>4253</v>
      </c>
      <c r="C113" t="s">
        <v>4254</v>
      </c>
      <c r="D113" t="s">
        <v>737</v>
      </c>
      <c r="E113" t="s">
        <v>738</v>
      </c>
      <c r="F113" t="s">
        <v>744</v>
      </c>
      <c r="G113">
        <v>29</v>
      </c>
      <c r="I113" t="s">
        <v>739</v>
      </c>
      <c r="J113" t="s">
        <v>740</v>
      </c>
      <c r="K113" t="s">
        <v>4255</v>
      </c>
      <c r="L113">
        <v>11306127039</v>
      </c>
      <c r="M113">
        <v>2013</v>
      </c>
      <c r="N113" t="s">
        <v>4256</v>
      </c>
      <c r="O113">
        <v>3165783994</v>
      </c>
      <c r="P113" t="s">
        <v>4257</v>
      </c>
      <c r="Q113" t="s">
        <v>744</v>
      </c>
      <c r="S113" t="s">
        <v>4258</v>
      </c>
      <c r="T113" t="s">
        <v>4259</v>
      </c>
      <c r="U113" t="s">
        <v>4260</v>
      </c>
      <c r="V113" t="s">
        <v>4261</v>
      </c>
      <c r="W113" t="s">
        <v>749</v>
      </c>
      <c r="X113" t="s">
        <v>983</v>
      </c>
      <c r="Y113" t="s">
        <v>4262</v>
      </c>
      <c r="AL113" t="str">
        <f>CONCATENATE(X113," ",Y113)</f>
        <v>Otra actividad - ¿Cuál? Recreacion Canina</v>
      </c>
      <c r="AM113" t="s">
        <v>751</v>
      </c>
      <c r="AN113" t="s">
        <v>752</v>
      </c>
      <c r="AO113" t="s">
        <v>753</v>
      </c>
      <c r="BA113" t="s">
        <v>754</v>
      </c>
      <c r="BD113" t="s">
        <v>4263</v>
      </c>
      <c r="BE113" t="s">
        <v>4264</v>
      </c>
      <c r="BF113" t="s">
        <v>4265</v>
      </c>
      <c r="BG113" t="s">
        <v>4266</v>
      </c>
      <c r="BH113" t="s">
        <v>4267</v>
      </c>
      <c r="BI113" t="s">
        <v>4268</v>
      </c>
      <c r="BJ113" t="s">
        <v>752</v>
      </c>
      <c r="BN113" t="s">
        <v>761</v>
      </c>
      <c r="BO113" t="str">
        <f t="shared" si="9"/>
        <v xml:space="preserve">  Servicio</v>
      </c>
      <c r="BP113" t="s">
        <v>4269</v>
      </c>
      <c r="BZ113" t="s">
        <v>764</v>
      </c>
      <c r="CD113">
        <v>97</v>
      </c>
      <c r="CE113" s="8">
        <v>113412000</v>
      </c>
      <c r="CF113" s="8">
        <v>128142000</v>
      </c>
      <c r="CG113" s="8">
        <v>152136000</v>
      </c>
      <c r="CH113" s="3">
        <v>41034000</v>
      </c>
      <c r="CI113" s="8">
        <v>51600000</v>
      </c>
      <c r="CJ113" s="8">
        <v>64200000</v>
      </c>
      <c r="CK113" s="8">
        <v>68760000</v>
      </c>
      <c r="CN113" t="s">
        <v>4270</v>
      </c>
      <c r="CO113" t="s">
        <v>752</v>
      </c>
      <c r="CQ113" t="s">
        <v>882</v>
      </c>
      <c r="CR113" t="s">
        <v>740</v>
      </c>
      <c r="CS113">
        <v>2</v>
      </c>
      <c r="CT113">
        <v>1</v>
      </c>
      <c r="CU113">
        <v>3</v>
      </c>
      <c r="CV113">
        <v>0</v>
      </c>
      <c r="CW113">
        <v>0</v>
      </c>
      <c r="CX113">
        <f t="shared" si="7"/>
        <v>6</v>
      </c>
      <c r="CY113" t="s">
        <v>4271</v>
      </c>
      <c r="CZ113" t="s">
        <v>752</v>
      </c>
      <c r="DA113" t="s">
        <v>768</v>
      </c>
      <c r="DB113" t="s">
        <v>768</v>
      </c>
      <c r="DC113" t="s">
        <v>768</v>
      </c>
      <c r="DD113" t="s">
        <v>768</v>
      </c>
      <c r="DE113" t="s">
        <v>768</v>
      </c>
      <c r="DF113" t="s">
        <v>768</v>
      </c>
      <c r="DG113" t="s">
        <v>768</v>
      </c>
      <c r="DH113" t="s">
        <v>768</v>
      </c>
      <c r="DI113" s="8">
        <v>164000000</v>
      </c>
      <c r="DJ113" s="8">
        <v>174000000</v>
      </c>
      <c r="DK113" s="8">
        <v>70000000</v>
      </c>
      <c r="DL113" s="8">
        <v>80000000</v>
      </c>
      <c r="DO113" t="s">
        <v>769</v>
      </c>
      <c r="DT113" t="s">
        <v>32</v>
      </c>
      <c r="DZ113" t="s">
        <v>772</v>
      </c>
      <c r="EA113" t="s">
        <v>843</v>
      </c>
      <c r="EG113" t="s">
        <v>4272</v>
      </c>
      <c r="EH113">
        <v>2</v>
      </c>
      <c r="EI113" t="s">
        <v>4273</v>
      </c>
      <c r="EJ113" t="s">
        <v>4274</v>
      </c>
      <c r="EK113" t="s">
        <v>4275</v>
      </c>
      <c r="EL113" t="s">
        <v>4276</v>
      </c>
      <c r="EM113" t="s">
        <v>4277</v>
      </c>
      <c r="EN113" t="s">
        <v>804</v>
      </c>
      <c r="EO113" t="s">
        <v>849</v>
      </c>
      <c r="EW113" t="s">
        <v>780</v>
      </c>
      <c r="EX113">
        <v>15</v>
      </c>
      <c r="EZ113" t="s">
        <v>797</v>
      </c>
      <c r="FE113" t="s">
        <v>782</v>
      </c>
      <c r="FH113" s="9" t="s">
        <v>783</v>
      </c>
      <c r="FI113">
        <v>2</v>
      </c>
      <c r="FJ113" t="s">
        <v>784</v>
      </c>
      <c r="FK113" t="s">
        <v>784</v>
      </c>
      <c r="FL113" t="s">
        <v>785</v>
      </c>
      <c r="FM113" t="s">
        <v>786</v>
      </c>
      <c r="FN113" t="s">
        <v>784</v>
      </c>
      <c r="FO113" t="s">
        <v>788</v>
      </c>
      <c r="FP113" t="s">
        <v>787</v>
      </c>
      <c r="FQ113" t="s">
        <v>787</v>
      </c>
      <c r="FR113" t="s">
        <v>785</v>
      </c>
      <c r="FS113" t="s">
        <v>788</v>
      </c>
      <c r="FT113" t="s">
        <v>784</v>
      </c>
      <c r="FU113" t="s">
        <v>785</v>
      </c>
      <c r="FV113" t="s">
        <v>784</v>
      </c>
      <c r="FW113" t="s">
        <v>787</v>
      </c>
      <c r="FX113" t="s">
        <v>785</v>
      </c>
      <c r="FY113" t="s">
        <v>784</v>
      </c>
      <c r="FZ113" t="s">
        <v>784</v>
      </c>
      <c r="GA113" t="s">
        <v>785</v>
      </c>
      <c r="GB113" t="s">
        <v>784</v>
      </c>
      <c r="GC113" t="s">
        <v>785</v>
      </c>
      <c r="GD113" t="s">
        <v>787</v>
      </c>
      <c r="GE113" t="s">
        <v>784</v>
      </c>
      <c r="GF113" t="s">
        <v>786</v>
      </c>
      <c r="GG113" t="s">
        <v>786</v>
      </c>
      <c r="GH113" t="s">
        <v>784</v>
      </c>
      <c r="GI113" t="s">
        <v>785</v>
      </c>
      <c r="GJ113" t="s">
        <v>789</v>
      </c>
      <c r="GK113" t="s">
        <v>1083</v>
      </c>
      <c r="GL113" t="s">
        <v>790</v>
      </c>
      <c r="GM113" t="s">
        <v>791</v>
      </c>
      <c r="GN113" t="s">
        <v>4278</v>
      </c>
      <c r="GO113" t="s">
        <v>4279</v>
      </c>
      <c r="GP113" t="s">
        <v>4280</v>
      </c>
      <c r="GQ113" t="s">
        <v>4281</v>
      </c>
      <c r="GR113" t="s">
        <v>778</v>
      </c>
      <c r="GS113" t="s">
        <v>849</v>
      </c>
      <c r="HA113" t="s">
        <v>780</v>
      </c>
      <c r="HB113">
        <v>15</v>
      </c>
      <c r="HC113" t="s">
        <v>781</v>
      </c>
      <c r="HD113" t="s">
        <v>797</v>
      </c>
      <c r="HL113" t="s">
        <v>799</v>
      </c>
      <c r="HM113">
        <v>2</v>
      </c>
      <c r="IR113">
        <f t="shared" si="10"/>
        <v>4</v>
      </c>
      <c r="IS113" s="9" t="s">
        <v>811</v>
      </c>
      <c r="IT113" s="9">
        <f t="shared" si="11"/>
        <v>31</v>
      </c>
      <c r="IU113" s="9">
        <v>1986</v>
      </c>
      <c r="IW113" t="s">
        <v>807</v>
      </c>
      <c r="IX113" t="s">
        <v>4282</v>
      </c>
      <c r="IZ113">
        <v>1</v>
      </c>
    </row>
    <row r="114" spans="1:261">
      <c r="A114">
        <v>445</v>
      </c>
      <c r="B114" t="s">
        <v>4283</v>
      </c>
      <c r="C114" t="s">
        <v>4284</v>
      </c>
      <c r="D114" t="s">
        <v>737</v>
      </c>
      <c r="E114" t="s">
        <v>738</v>
      </c>
      <c r="F114" t="s">
        <v>744</v>
      </c>
      <c r="G114">
        <v>29</v>
      </c>
      <c r="I114" t="s">
        <v>739</v>
      </c>
      <c r="J114" t="s">
        <v>740</v>
      </c>
      <c r="K114" t="s">
        <v>4285</v>
      </c>
      <c r="L114">
        <v>900735198</v>
      </c>
      <c r="M114">
        <v>2014</v>
      </c>
      <c r="N114" t="s">
        <v>4286</v>
      </c>
      <c r="O114">
        <v>3225918027</v>
      </c>
      <c r="P114" t="s">
        <v>4287</v>
      </c>
      <c r="Q114" t="s">
        <v>744</v>
      </c>
      <c r="T114" t="s">
        <v>4288</v>
      </c>
      <c r="U114" t="s">
        <v>4289</v>
      </c>
      <c r="V114" t="s">
        <v>4290</v>
      </c>
      <c r="W114" t="s">
        <v>822</v>
      </c>
      <c r="AD114" t="s">
        <v>869</v>
      </c>
      <c r="AE114" t="s">
        <v>4291</v>
      </c>
      <c r="AL114" t="str">
        <f>CONCATENATE(AD114," ",AE114)</f>
        <v>Otra actividad  - ¿Cuál? servicios de ingenieria, diseño y desarrollo de soluciones sostenibles para la industria</v>
      </c>
      <c r="AM114" t="s">
        <v>1981</v>
      </c>
      <c r="AN114" t="s">
        <v>752</v>
      </c>
      <c r="AO114" t="s">
        <v>1605</v>
      </c>
      <c r="AV114" t="s">
        <v>1677</v>
      </c>
      <c r="BD114" t="s">
        <v>4292</v>
      </c>
      <c r="BE114" t="s">
        <v>4293</v>
      </c>
      <c r="BF114" t="s">
        <v>4294</v>
      </c>
      <c r="BG114" t="s">
        <v>4295</v>
      </c>
      <c r="BH114" t="s">
        <v>4296</v>
      </c>
      <c r="BI114" t="s">
        <v>4297</v>
      </c>
      <c r="BJ114" t="s">
        <v>752</v>
      </c>
      <c r="BL114" t="s">
        <v>831</v>
      </c>
      <c r="BM114" t="s">
        <v>1152</v>
      </c>
      <c r="BN114" t="s">
        <v>761</v>
      </c>
      <c r="BO114" t="str">
        <f t="shared" si="9"/>
        <v>Producto físico Producto no físico (Desarrollo de Software, contenido multimedia, etc.) Servicio</v>
      </c>
      <c r="BP114" t="s">
        <v>4298</v>
      </c>
      <c r="BR114" t="s">
        <v>834</v>
      </c>
      <c r="BU114">
        <v>10</v>
      </c>
      <c r="BZ114" t="s">
        <v>764</v>
      </c>
      <c r="CD114">
        <v>95</v>
      </c>
      <c r="CE114" s="8">
        <v>70000000</v>
      </c>
      <c r="CF114" s="8">
        <v>280000000</v>
      </c>
      <c r="CG114" s="8">
        <v>160000000</v>
      </c>
      <c r="CH114" s="3">
        <v>120000000</v>
      </c>
      <c r="CI114" s="8">
        <v>12000000</v>
      </c>
      <c r="CJ114" s="8">
        <v>1000000</v>
      </c>
      <c r="CK114" s="8">
        <v>60000000</v>
      </c>
      <c r="CN114" t="s">
        <v>2143</v>
      </c>
      <c r="CO114" t="s">
        <v>752</v>
      </c>
      <c r="CQ114" t="s">
        <v>839</v>
      </c>
      <c r="CR114" t="s">
        <v>740</v>
      </c>
      <c r="CS114">
        <v>2</v>
      </c>
      <c r="CT114">
        <v>0</v>
      </c>
      <c r="CU114">
        <v>4</v>
      </c>
      <c r="CV114">
        <v>0</v>
      </c>
      <c r="CW114">
        <v>0</v>
      </c>
      <c r="CX114">
        <f t="shared" si="7"/>
        <v>6</v>
      </c>
      <c r="CY114" t="s">
        <v>4299</v>
      </c>
      <c r="CZ114" t="s">
        <v>752</v>
      </c>
      <c r="DA114" t="s">
        <v>768</v>
      </c>
      <c r="DB114" t="s">
        <v>768</v>
      </c>
      <c r="DC114" t="s">
        <v>768</v>
      </c>
      <c r="DD114" t="s">
        <v>768</v>
      </c>
      <c r="DE114" t="s">
        <v>768</v>
      </c>
      <c r="DF114" t="s">
        <v>768</v>
      </c>
      <c r="DG114" t="s">
        <v>768</v>
      </c>
      <c r="DH114" t="s">
        <v>768</v>
      </c>
      <c r="DI114" s="8">
        <v>300000000</v>
      </c>
      <c r="DJ114" s="8">
        <v>800000000</v>
      </c>
      <c r="DK114" s="8">
        <v>190000000</v>
      </c>
      <c r="DL114" s="8">
        <v>5000000000</v>
      </c>
      <c r="DP114" t="s">
        <v>770</v>
      </c>
      <c r="DV114" t="s">
        <v>49</v>
      </c>
      <c r="DW114" t="s">
        <v>26</v>
      </c>
      <c r="EA114" t="s">
        <v>843</v>
      </c>
      <c r="EG114" t="s">
        <v>4300</v>
      </c>
      <c r="EH114">
        <v>3</v>
      </c>
      <c r="EI114" t="s">
        <v>4301</v>
      </c>
      <c r="EJ114" t="s">
        <v>1798</v>
      </c>
      <c r="EK114" t="s">
        <v>4302</v>
      </c>
      <c r="EL114" t="s">
        <v>4286</v>
      </c>
      <c r="EM114" t="s">
        <v>4303</v>
      </c>
      <c r="EN114" t="s">
        <v>778</v>
      </c>
      <c r="EO114" t="s">
        <v>779</v>
      </c>
      <c r="EW114" t="s">
        <v>780</v>
      </c>
      <c r="EX114">
        <v>5</v>
      </c>
      <c r="EY114" t="s">
        <v>781</v>
      </c>
      <c r="FE114" t="s">
        <v>782</v>
      </c>
      <c r="FH114" t="s">
        <v>799</v>
      </c>
      <c r="FI114">
        <v>2</v>
      </c>
      <c r="FJ114" t="s">
        <v>785</v>
      </c>
      <c r="FK114" t="s">
        <v>786</v>
      </c>
      <c r="FL114" t="s">
        <v>785</v>
      </c>
      <c r="FM114" t="s">
        <v>786</v>
      </c>
      <c r="FN114" t="s">
        <v>784</v>
      </c>
      <c r="FO114" t="s">
        <v>786</v>
      </c>
      <c r="FP114" t="s">
        <v>784</v>
      </c>
      <c r="FQ114" t="s">
        <v>786</v>
      </c>
      <c r="FR114" t="s">
        <v>785</v>
      </c>
      <c r="FS114" t="s">
        <v>787</v>
      </c>
      <c r="FT114" t="s">
        <v>785</v>
      </c>
      <c r="FU114" t="s">
        <v>787</v>
      </c>
      <c r="FV114" t="s">
        <v>786</v>
      </c>
      <c r="FW114" t="s">
        <v>786</v>
      </c>
      <c r="FX114" t="s">
        <v>786</v>
      </c>
      <c r="FY114" t="s">
        <v>784</v>
      </c>
      <c r="FZ114" t="s">
        <v>786</v>
      </c>
      <c r="GA114" t="s">
        <v>786</v>
      </c>
      <c r="GB114" t="s">
        <v>785</v>
      </c>
      <c r="GC114" t="s">
        <v>784</v>
      </c>
      <c r="GD114" t="s">
        <v>786</v>
      </c>
      <c r="GE114" t="s">
        <v>785</v>
      </c>
      <c r="GF114" t="s">
        <v>786</v>
      </c>
      <c r="GG114" t="s">
        <v>786</v>
      </c>
      <c r="GH114" t="s">
        <v>786</v>
      </c>
      <c r="GI114" t="s">
        <v>788</v>
      </c>
      <c r="GJ114" t="s">
        <v>789</v>
      </c>
      <c r="GK114" t="s">
        <v>789</v>
      </c>
      <c r="GL114" t="s">
        <v>789</v>
      </c>
      <c r="GM114" t="s">
        <v>789</v>
      </c>
      <c r="GN114" t="s">
        <v>4304</v>
      </c>
      <c r="GO114" t="s">
        <v>4305</v>
      </c>
      <c r="GP114" t="s">
        <v>4306</v>
      </c>
      <c r="GQ114" t="s">
        <v>4307</v>
      </c>
      <c r="GR114" t="s">
        <v>804</v>
      </c>
      <c r="GS114" t="s">
        <v>779</v>
      </c>
      <c r="HA114" t="s">
        <v>796</v>
      </c>
      <c r="HB114">
        <v>4</v>
      </c>
      <c r="HF114" t="s">
        <v>901</v>
      </c>
      <c r="HH114" t="s">
        <v>853</v>
      </c>
      <c r="HL114" t="s">
        <v>799</v>
      </c>
      <c r="HM114">
        <v>2</v>
      </c>
      <c r="HN114" t="s">
        <v>4308</v>
      </c>
      <c r="HO114" t="s">
        <v>4309</v>
      </c>
      <c r="HP114" t="s">
        <v>4310</v>
      </c>
      <c r="HQ114" t="s">
        <v>4311</v>
      </c>
      <c r="HR114" t="s">
        <v>804</v>
      </c>
      <c r="HS114" t="s">
        <v>849</v>
      </c>
      <c r="IA114" t="s">
        <v>857</v>
      </c>
      <c r="IB114">
        <v>9</v>
      </c>
      <c r="IE114" t="s">
        <v>858</v>
      </c>
      <c r="IG114" t="s">
        <v>798</v>
      </c>
      <c r="IL114" t="s">
        <v>799</v>
      </c>
      <c r="IM114">
        <v>3</v>
      </c>
      <c r="IN114" t="s">
        <v>4312</v>
      </c>
      <c r="IR114">
        <f t="shared" si="10"/>
        <v>3</v>
      </c>
      <c r="IS114" t="s">
        <v>1677</v>
      </c>
      <c r="IT114" s="9">
        <f t="shared" si="11"/>
        <v>25</v>
      </c>
      <c r="IU114" s="9">
        <v>1992</v>
      </c>
      <c r="IW114" t="s">
        <v>1054</v>
      </c>
      <c r="IZ114">
        <v>1</v>
      </c>
    </row>
    <row r="115" spans="1:261" s="14" customFormat="1">
      <c r="A115" s="14">
        <v>449</v>
      </c>
      <c r="B115" s="14" t="s">
        <v>4313</v>
      </c>
      <c r="C115" s="14" t="s">
        <v>4314</v>
      </c>
      <c r="D115" s="14" t="s">
        <v>737</v>
      </c>
      <c r="E115" s="14" t="s">
        <v>738</v>
      </c>
      <c r="I115" s="14" t="s">
        <v>739</v>
      </c>
      <c r="J115" s="14" t="s">
        <v>740</v>
      </c>
      <c r="K115" s="14" t="s">
        <v>4315</v>
      </c>
      <c r="L115" s="14">
        <v>1144063800</v>
      </c>
      <c r="M115" s="14">
        <v>2013</v>
      </c>
      <c r="N115" s="14" t="s">
        <v>4316</v>
      </c>
      <c r="O115" s="14">
        <v>3176191104</v>
      </c>
      <c r="P115" s="14" t="s">
        <v>4317</v>
      </c>
      <c r="Q115" s="14" t="s">
        <v>744</v>
      </c>
      <c r="S115" s="14" t="s">
        <v>4318</v>
      </c>
      <c r="V115" s="14" t="s">
        <v>4319</v>
      </c>
      <c r="W115" s="14" t="s">
        <v>909</v>
      </c>
      <c r="Z115" s="14" t="s">
        <v>983</v>
      </c>
      <c r="AA115" s="14" t="s">
        <v>4320</v>
      </c>
      <c r="AL115" t="str">
        <f>CONCATENATE(Z115," ",AA115)</f>
        <v>Otra actividad - ¿Cuál? comercio al por menos de productos de aseo</v>
      </c>
      <c r="AM115" s="14" t="s">
        <v>1878</v>
      </c>
      <c r="AN115" s="14" t="s">
        <v>752</v>
      </c>
      <c r="AO115" s="14" t="s">
        <v>753</v>
      </c>
      <c r="BB115" s="14" t="s">
        <v>22</v>
      </c>
      <c r="BC115" s="14" t="s">
        <v>4321</v>
      </c>
      <c r="BD115" s="14" t="s">
        <v>4322</v>
      </c>
      <c r="BE115" s="14" t="s">
        <v>4323</v>
      </c>
      <c r="BF115" s="14" t="s">
        <v>4324</v>
      </c>
      <c r="BG115" s="14" t="s">
        <v>4325</v>
      </c>
      <c r="BH115" s="14" t="s">
        <v>4326</v>
      </c>
      <c r="BI115" s="14" t="s">
        <v>4327</v>
      </c>
      <c r="BJ115" s="14" t="s">
        <v>752</v>
      </c>
      <c r="BL115" s="14" t="s">
        <v>831</v>
      </c>
      <c r="BO115" t="str">
        <f t="shared" si="9"/>
        <v xml:space="preserve">Producto físico  </v>
      </c>
      <c r="BP115" s="14" t="s">
        <v>4328</v>
      </c>
      <c r="BQ115" s="14" t="s">
        <v>833</v>
      </c>
      <c r="BR115" s="14" t="s">
        <v>834</v>
      </c>
      <c r="BU115" s="14">
        <v>1</v>
      </c>
      <c r="BV115" s="14" t="s">
        <v>4329</v>
      </c>
      <c r="CE115" s="15">
        <v>25000000</v>
      </c>
      <c r="CF115" s="15">
        <v>30000000</v>
      </c>
      <c r="CG115" s="15">
        <v>51000000</v>
      </c>
      <c r="CH115" s="16">
        <v>15000000</v>
      </c>
      <c r="CI115" s="15">
        <v>15000000</v>
      </c>
      <c r="CJ115" s="15">
        <v>18000000</v>
      </c>
      <c r="CK115" s="15">
        <v>30600000</v>
      </c>
      <c r="CN115" s="14" t="s">
        <v>4330</v>
      </c>
      <c r="CO115" s="14" t="s">
        <v>752</v>
      </c>
      <c r="CQ115" s="14" t="s">
        <v>839</v>
      </c>
      <c r="CR115" s="14" t="s">
        <v>752</v>
      </c>
      <c r="CS115" s="14">
        <v>0</v>
      </c>
      <c r="CT115" s="14">
        <v>1</v>
      </c>
      <c r="CU115" s="14">
        <v>3</v>
      </c>
      <c r="CV115" s="14">
        <v>0</v>
      </c>
      <c r="CW115" s="14">
        <v>0</v>
      </c>
      <c r="CX115">
        <f t="shared" si="7"/>
        <v>4</v>
      </c>
      <c r="CY115" s="14" t="s">
        <v>4057</v>
      </c>
      <c r="CZ115" s="14" t="s">
        <v>752</v>
      </c>
      <c r="DA115" s="14" t="s">
        <v>768</v>
      </c>
      <c r="DB115" s="14" t="s">
        <v>768</v>
      </c>
      <c r="DC115" s="14" t="s">
        <v>768</v>
      </c>
      <c r="DD115" s="14" t="s">
        <v>768</v>
      </c>
      <c r="DE115" s="14" t="s">
        <v>768</v>
      </c>
      <c r="DF115" s="14" t="s">
        <v>768</v>
      </c>
      <c r="DG115" s="14" t="s">
        <v>768</v>
      </c>
      <c r="DH115" s="14" t="s">
        <v>768</v>
      </c>
      <c r="DI115" s="15">
        <v>75000000</v>
      </c>
      <c r="DJ115" s="15">
        <v>100000000</v>
      </c>
      <c r="DK115" s="15">
        <v>45000000</v>
      </c>
      <c r="DL115" s="15">
        <v>60000000</v>
      </c>
      <c r="DN115" s="14" t="s">
        <v>888</v>
      </c>
      <c r="DR115" s="14" t="s">
        <v>1034</v>
      </c>
      <c r="DZ115" s="14" t="s">
        <v>772</v>
      </c>
      <c r="EA115" s="14" t="s">
        <v>843</v>
      </c>
      <c r="EG115" s="14" t="s">
        <v>4331</v>
      </c>
      <c r="EH115" s="14">
        <v>2</v>
      </c>
      <c r="EI115" s="14" t="s">
        <v>4332</v>
      </c>
      <c r="EJ115" s="14" t="s">
        <v>4333</v>
      </c>
      <c r="EK115" s="14" t="s">
        <v>4334</v>
      </c>
      <c r="EL115" s="14" t="s">
        <v>4316</v>
      </c>
      <c r="EM115" s="14" t="s">
        <v>4335</v>
      </c>
      <c r="EN115" s="14" t="s">
        <v>804</v>
      </c>
      <c r="EO115" s="14" t="s">
        <v>779</v>
      </c>
      <c r="EW115" s="14" t="s">
        <v>780</v>
      </c>
      <c r="EX115" s="14">
        <v>6</v>
      </c>
      <c r="EZ115" s="14" t="s">
        <v>797</v>
      </c>
      <c r="FA115" s="14" t="s">
        <v>858</v>
      </c>
      <c r="FH115" s="14" t="s">
        <v>752</v>
      </c>
      <c r="FJ115" s="14" t="s">
        <v>785</v>
      </c>
      <c r="FK115" s="14" t="s">
        <v>784</v>
      </c>
      <c r="FL115" s="14" t="s">
        <v>785</v>
      </c>
      <c r="FM115" s="14" t="s">
        <v>787</v>
      </c>
      <c r="FN115" s="14" t="s">
        <v>787</v>
      </c>
      <c r="FO115" s="14" t="s">
        <v>786</v>
      </c>
      <c r="FP115" s="14" t="s">
        <v>784</v>
      </c>
      <c r="FQ115" s="14" t="s">
        <v>786</v>
      </c>
      <c r="FR115" s="14" t="s">
        <v>785</v>
      </c>
      <c r="FS115" s="14" t="s">
        <v>787</v>
      </c>
      <c r="FT115" s="14" t="s">
        <v>785</v>
      </c>
      <c r="FU115" s="14" t="s">
        <v>787</v>
      </c>
      <c r="FV115" s="14" t="s">
        <v>788</v>
      </c>
      <c r="FW115" s="14" t="s">
        <v>787</v>
      </c>
      <c r="FX115" s="14" t="s">
        <v>787</v>
      </c>
      <c r="FY115" s="14" t="s">
        <v>785</v>
      </c>
      <c r="FZ115" s="14" t="s">
        <v>787</v>
      </c>
      <c r="GA115" s="14" t="s">
        <v>788</v>
      </c>
      <c r="GB115" s="14" t="s">
        <v>784</v>
      </c>
      <c r="GC115" s="14" t="s">
        <v>785</v>
      </c>
      <c r="GD115" s="14" t="s">
        <v>786</v>
      </c>
      <c r="GE115" s="14" t="s">
        <v>784</v>
      </c>
      <c r="GF115" s="14" t="s">
        <v>788</v>
      </c>
      <c r="GG115" s="14" t="s">
        <v>787</v>
      </c>
      <c r="GH115" s="14" t="s">
        <v>787</v>
      </c>
      <c r="GI115" s="14" t="s">
        <v>784</v>
      </c>
      <c r="GJ115" s="14" t="s">
        <v>789</v>
      </c>
      <c r="GK115" s="14" t="s">
        <v>789</v>
      </c>
      <c r="GL115" s="14" t="s">
        <v>789</v>
      </c>
      <c r="GM115" s="14" t="s">
        <v>789</v>
      </c>
      <c r="GN115" s="14" t="s">
        <v>4336</v>
      </c>
      <c r="GO115" s="14" t="s">
        <v>4337</v>
      </c>
      <c r="GP115" s="14" t="s">
        <v>4338</v>
      </c>
      <c r="GQ115" s="14" t="s">
        <v>4339</v>
      </c>
      <c r="GR115" s="14" t="s">
        <v>778</v>
      </c>
      <c r="GS115" s="14" t="s">
        <v>779</v>
      </c>
      <c r="HA115" s="14" t="s">
        <v>796</v>
      </c>
      <c r="HB115" s="14">
        <v>8</v>
      </c>
      <c r="HF115" s="14" t="s">
        <v>901</v>
      </c>
      <c r="HG115" s="14" t="s">
        <v>798</v>
      </c>
      <c r="HL115" s="14" t="s">
        <v>752</v>
      </c>
      <c r="IN115" s="14" t="s">
        <v>4340</v>
      </c>
      <c r="IR115">
        <f t="shared" si="10"/>
        <v>4</v>
      </c>
      <c r="IS115" s="14" t="s">
        <v>1103</v>
      </c>
      <c r="IT115" s="9">
        <f>2017-IU115</f>
        <v>24</v>
      </c>
      <c r="IU115" s="9">
        <v>1993</v>
      </c>
      <c r="IW115" s="14" t="s">
        <v>1136</v>
      </c>
      <c r="IZ115">
        <v>1</v>
      </c>
    </row>
    <row r="116" spans="1:261" s="14" customFormat="1">
      <c r="A116" s="14">
        <v>69</v>
      </c>
      <c r="B116" s="14" t="s">
        <v>4341</v>
      </c>
      <c r="C116" s="14" t="s">
        <v>4342</v>
      </c>
      <c r="D116" s="14" t="s">
        <v>737</v>
      </c>
      <c r="E116" s="14" t="s">
        <v>738</v>
      </c>
      <c r="I116" s="14" t="s">
        <v>739</v>
      </c>
      <c r="J116" s="14" t="s">
        <v>740</v>
      </c>
      <c r="K116" s="14" t="s">
        <v>4343</v>
      </c>
      <c r="L116" s="14">
        <v>900364663</v>
      </c>
      <c r="M116" s="14">
        <v>2010</v>
      </c>
      <c r="N116" s="14" t="s">
        <v>4344</v>
      </c>
      <c r="O116" s="14">
        <v>3168755314</v>
      </c>
      <c r="P116" s="14" t="s">
        <v>4345</v>
      </c>
      <c r="Q116" s="14" t="s">
        <v>744</v>
      </c>
      <c r="T116" s="14" t="s">
        <v>4346</v>
      </c>
      <c r="V116" s="14" t="s">
        <v>4347</v>
      </c>
      <c r="W116" s="14" t="s">
        <v>749</v>
      </c>
      <c r="X116" s="14" t="s">
        <v>983</v>
      </c>
      <c r="Y116" s="14" t="s">
        <v>4348</v>
      </c>
      <c r="AL116" t="str">
        <f>CONCATENATE(X116," ",Y116)</f>
        <v xml:space="preserve">Otra actividad - ¿Cuál? Servicios de mantenimiento y reparación industriales </v>
      </c>
      <c r="AM116" s="14" t="s">
        <v>751</v>
      </c>
      <c r="AN116" s="14" t="s">
        <v>740</v>
      </c>
      <c r="AO116" s="14" t="s">
        <v>1298</v>
      </c>
      <c r="BA116" s="14" t="s">
        <v>754</v>
      </c>
      <c r="BD116" s="14" t="s">
        <v>4349</v>
      </c>
      <c r="BE116" s="14" t="s">
        <v>4350</v>
      </c>
      <c r="BF116" s="14" t="s">
        <v>4351</v>
      </c>
      <c r="BG116" s="14" t="s">
        <v>4352</v>
      </c>
      <c r="BH116" s="14" t="s">
        <v>4353</v>
      </c>
      <c r="BI116" s="14" t="s">
        <v>4354</v>
      </c>
      <c r="BJ116" s="14" t="s">
        <v>752</v>
      </c>
      <c r="BN116" s="14" t="s">
        <v>761</v>
      </c>
      <c r="BO116" t="str">
        <f t="shared" si="9"/>
        <v xml:space="preserve">  Servicio</v>
      </c>
      <c r="BP116" s="14" t="s">
        <v>4355</v>
      </c>
      <c r="BZ116" s="14" t="s">
        <v>764</v>
      </c>
      <c r="CD116" s="14">
        <v>80</v>
      </c>
      <c r="CE116" s="12">
        <v>100000000</v>
      </c>
      <c r="CF116" s="12">
        <v>150000000</v>
      </c>
      <c r="CG116" s="12">
        <v>480000000</v>
      </c>
      <c r="CH116" s="14">
        <v>280000000</v>
      </c>
      <c r="CI116" s="15">
        <v>0</v>
      </c>
      <c r="CJ116" s="15">
        <v>0</v>
      </c>
      <c r="CK116" s="15">
        <v>0</v>
      </c>
      <c r="CN116" s="14" t="s">
        <v>885</v>
      </c>
      <c r="CO116" s="14" t="s">
        <v>752</v>
      </c>
      <c r="CQ116" s="14" t="s">
        <v>995</v>
      </c>
      <c r="CR116" s="14" t="s">
        <v>752</v>
      </c>
      <c r="CS116" s="14">
        <v>3</v>
      </c>
      <c r="CT116" s="14">
        <v>1</v>
      </c>
      <c r="CU116" s="14">
        <v>0</v>
      </c>
      <c r="CV116" s="14">
        <v>0</v>
      </c>
      <c r="CW116" s="14">
        <v>2</v>
      </c>
      <c r="CX116">
        <f t="shared" si="7"/>
        <v>6</v>
      </c>
      <c r="CY116" s="14" t="s">
        <v>4356</v>
      </c>
      <c r="CZ116" s="14" t="s">
        <v>740</v>
      </c>
      <c r="DA116" s="14" t="s">
        <v>1924</v>
      </c>
      <c r="DB116" s="14" t="s">
        <v>885</v>
      </c>
      <c r="DC116" s="14" t="s">
        <v>768</v>
      </c>
      <c r="DD116" s="14" t="s">
        <v>768</v>
      </c>
      <c r="DE116" s="14" t="s">
        <v>768</v>
      </c>
      <c r="DF116" s="14" t="s">
        <v>768</v>
      </c>
      <c r="DG116" s="14" t="s">
        <v>768</v>
      </c>
      <c r="DH116" s="14" t="s">
        <v>768</v>
      </c>
      <c r="DI116" s="15">
        <v>500000000</v>
      </c>
      <c r="DJ116" s="15">
        <v>850000000</v>
      </c>
      <c r="DK116" s="15">
        <v>0</v>
      </c>
      <c r="DL116" s="14" t="s">
        <v>885</v>
      </c>
      <c r="DM116" s="14" t="s">
        <v>887</v>
      </c>
      <c r="DN116" s="14" t="s">
        <v>888</v>
      </c>
      <c r="DW116" s="14" t="s">
        <v>26</v>
      </c>
      <c r="EA116" s="14" t="s">
        <v>843</v>
      </c>
      <c r="EG116" s="14" t="s">
        <v>4357</v>
      </c>
      <c r="EH116" s="14">
        <v>2</v>
      </c>
      <c r="EI116" s="14" t="s">
        <v>4358</v>
      </c>
      <c r="EJ116" s="14" t="s">
        <v>4359</v>
      </c>
      <c r="EK116" s="14" t="s">
        <v>4360</v>
      </c>
      <c r="EL116" s="14" t="s">
        <v>4361</v>
      </c>
      <c r="EM116" s="14" t="s">
        <v>4362</v>
      </c>
      <c r="EN116" s="14" t="s">
        <v>778</v>
      </c>
      <c r="EO116" s="14" t="s">
        <v>849</v>
      </c>
      <c r="EW116" s="14" t="s">
        <v>780</v>
      </c>
      <c r="EX116" s="14">
        <v>10</v>
      </c>
      <c r="FD116" s="14" t="s">
        <v>853</v>
      </c>
      <c r="FE116" s="14" t="s">
        <v>782</v>
      </c>
      <c r="FH116" s="14" t="s">
        <v>752</v>
      </c>
      <c r="FJ116" s="14" t="s">
        <v>788</v>
      </c>
      <c r="FK116" s="14" t="s">
        <v>787</v>
      </c>
      <c r="FL116" s="14" t="s">
        <v>788</v>
      </c>
      <c r="FM116" s="14" t="s">
        <v>786</v>
      </c>
      <c r="FN116" s="14" t="s">
        <v>788</v>
      </c>
      <c r="FO116" s="14" t="s">
        <v>788</v>
      </c>
      <c r="FP116" s="14" t="s">
        <v>786</v>
      </c>
      <c r="FQ116" s="14" t="s">
        <v>786</v>
      </c>
      <c r="FR116" s="14" t="s">
        <v>788</v>
      </c>
      <c r="FS116" s="14" t="s">
        <v>788</v>
      </c>
      <c r="FT116" s="14" t="s">
        <v>788</v>
      </c>
      <c r="FU116" s="14" t="s">
        <v>786</v>
      </c>
      <c r="FV116" s="14" t="s">
        <v>786</v>
      </c>
      <c r="FW116" s="14" t="s">
        <v>786</v>
      </c>
      <c r="FX116" s="14" t="s">
        <v>788</v>
      </c>
      <c r="FY116" s="14" t="s">
        <v>786</v>
      </c>
      <c r="FZ116" s="14" t="s">
        <v>786</v>
      </c>
      <c r="GA116" s="14" t="s">
        <v>786</v>
      </c>
      <c r="GB116" s="14" t="s">
        <v>787</v>
      </c>
      <c r="GC116" s="14" t="s">
        <v>786</v>
      </c>
      <c r="GD116" s="14" t="s">
        <v>786</v>
      </c>
      <c r="GE116" s="14" t="s">
        <v>788</v>
      </c>
      <c r="GF116" s="14" t="s">
        <v>788</v>
      </c>
      <c r="GG116" s="14" t="s">
        <v>788</v>
      </c>
      <c r="GH116" s="14" t="s">
        <v>786</v>
      </c>
      <c r="GI116" s="14" t="s">
        <v>786</v>
      </c>
      <c r="GJ116" s="14" t="s">
        <v>789</v>
      </c>
      <c r="GK116" s="14" t="s">
        <v>789</v>
      </c>
      <c r="GL116" s="14" t="s">
        <v>789</v>
      </c>
      <c r="GM116" s="14" t="s">
        <v>791</v>
      </c>
      <c r="GN116" s="14" t="s">
        <v>4363</v>
      </c>
      <c r="GO116" s="14" t="s">
        <v>4364</v>
      </c>
      <c r="GP116" s="14" t="s">
        <v>4365</v>
      </c>
      <c r="GQ116" s="14" t="s">
        <v>4366</v>
      </c>
      <c r="GR116" s="14" t="s">
        <v>804</v>
      </c>
      <c r="GS116" s="14" t="s">
        <v>849</v>
      </c>
      <c r="HA116" s="14" t="s">
        <v>857</v>
      </c>
      <c r="HB116" s="14">
        <v>10</v>
      </c>
      <c r="HD116" s="14" t="s">
        <v>797</v>
      </c>
      <c r="HE116" s="14" t="s">
        <v>858</v>
      </c>
      <c r="HL116" s="14" t="s">
        <v>752</v>
      </c>
      <c r="IO116" s="14" t="s">
        <v>4367</v>
      </c>
      <c r="IR116">
        <f t="shared" si="10"/>
        <v>7</v>
      </c>
      <c r="IS116" s="9" t="s">
        <v>811</v>
      </c>
      <c r="IT116" s="9">
        <f t="shared" si="11"/>
        <v>42</v>
      </c>
      <c r="IU116" s="9">
        <v>1975</v>
      </c>
      <c r="IV116" s="14" t="s">
        <v>4361</v>
      </c>
      <c r="IW116" s="14" t="s">
        <v>1136</v>
      </c>
      <c r="IY116" s="14" t="s">
        <v>813</v>
      </c>
      <c r="IZ116"/>
      <c r="JA116" s="14">
        <v>1</v>
      </c>
    </row>
    <row r="117" spans="1:261" s="14" customFormat="1">
      <c r="A117" s="14">
        <v>14</v>
      </c>
      <c r="B117" s="14" t="s">
        <v>4368</v>
      </c>
      <c r="C117" s="14" t="s">
        <v>4369</v>
      </c>
      <c r="D117" s="14" t="s">
        <v>737</v>
      </c>
      <c r="I117" s="14" t="s">
        <v>739</v>
      </c>
      <c r="J117" s="14" t="s">
        <v>740</v>
      </c>
      <c r="K117" s="14" t="s">
        <v>444</v>
      </c>
      <c r="L117" s="14">
        <v>805025557</v>
      </c>
      <c r="M117" s="14">
        <v>2003</v>
      </c>
      <c r="N117" s="14" t="s">
        <v>4370</v>
      </c>
      <c r="O117" s="14">
        <v>3155742938</v>
      </c>
      <c r="P117" s="14" t="s">
        <v>4371</v>
      </c>
      <c r="Q117" s="14" t="s">
        <v>744</v>
      </c>
      <c r="S117" s="14" t="s">
        <v>4372</v>
      </c>
      <c r="T117" s="14" t="s">
        <v>4373</v>
      </c>
      <c r="V117" s="14" t="s">
        <v>4374</v>
      </c>
      <c r="W117" s="14" t="s">
        <v>1101</v>
      </c>
      <c r="AB117" s="14" t="s">
        <v>1297</v>
      </c>
      <c r="AL117" s="14" t="s">
        <v>1297</v>
      </c>
      <c r="AM117" s="14" t="s">
        <v>751</v>
      </c>
      <c r="AN117" s="14" t="s">
        <v>740</v>
      </c>
      <c r="AO117" s="14" t="s">
        <v>1298</v>
      </c>
      <c r="BA117" s="14" t="s">
        <v>754</v>
      </c>
      <c r="BD117" s="14" t="s">
        <v>4375</v>
      </c>
      <c r="BE117" s="14" t="s">
        <v>4376</v>
      </c>
      <c r="BF117" s="14" t="s">
        <v>4377</v>
      </c>
      <c r="BG117" s="14" t="s">
        <v>4378</v>
      </c>
      <c r="BH117" s="14" t="s">
        <v>4379</v>
      </c>
      <c r="BI117" s="14" t="s">
        <v>4380</v>
      </c>
      <c r="BJ117" s="14" t="s">
        <v>752</v>
      </c>
      <c r="BN117" s="14" t="s">
        <v>761</v>
      </c>
      <c r="BO117" t="str">
        <f t="shared" si="9"/>
        <v xml:space="preserve">  Servicio</v>
      </c>
      <c r="BP117" s="14" t="s">
        <v>4381</v>
      </c>
      <c r="BZ117" s="14" t="s">
        <v>764</v>
      </c>
      <c r="CD117" s="14">
        <v>80</v>
      </c>
      <c r="CE117" s="15">
        <v>5422491000</v>
      </c>
      <c r="CF117" s="15">
        <v>7799122000</v>
      </c>
      <c r="CG117" s="15">
        <v>3947845073</v>
      </c>
      <c r="CH117" s="14">
        <v>405336000</v>
      </c>
      <c r="CI117" s="15">
        <v>618819000</v>
      </c>
      <c r="CJ117" s="15">
        <v>890628000</v>
      </c>
      <c r="CK117" s="15">
        <v>267770121</v>
      </c>
      <c r="CN117" s="14" t="s">
        <v>4382</v>
      </c>
      <c r="CO117" s="14" t="s">
        <v>752</v>
      </c>
      <c r="CQ117" s="14" t="s">
        <v>3039</v>
      </c>
      <c r="CR117" s="14" t="s">
        <v>740</v>
      </c>
      <c r="CS117" s="14">
        <v>40</v>
      </c>
      <c r="CT117" s="14">
        <v>0</v>
      </c>
      <c r="CU117" s="14">
        <v>2</v>
      </c>
      <c r="CV117" s="14">
        <v>0</v>
      </c>
      <c r="CW117" s="14">
        <v>0</v>
      </c>
      <c r="CX117">
        <f t="shared" si="7"/>
        <v>42</v>
      </c>
      <c r="CY117" s="14" t="s">
        <v>4383</v>
      </c>
      <c r="CZ117" s="14" t="s">
        <v>752</v>
      </c>
      <c r="DA117" s="14" t="s">
        <v>768</v>
      </c>
      <c r="DB117" s="14" t="s">
        <v>768</v>
      </c>
      <c r="DC117" s="14" t="s">
        <v>768</v>
      </c>
      <c r="DD117" s="14" t="s">
        <v>768</v>
      </c>
      <c r="DE117" s="14" t="s">
        <v>768</v>
      </c>
      <c r="DF117" s="14" t="s">
        <v>768</v>
      </c>
      <c r="DG117" s="14" t="s">
        <v>768</v>
      </c>
      <c r="DH117" s="14" t="s">
        <v>768</v>
      </c>
      <c r="DI117" s="15">
        <v>2700000000</v>
      </c>
      <c r="DJ117" s="15">
        <v>2729160000</v>
      </c>
      <c r="DK117" s="15">
        <v>183132650</v>
      </c>
      <c r="DL117" s="15">
        <v>191041200</v>
      </c>
      <c r="DN117" s="14" t="s">
        <v>888</v>
      </c>
      <c r="DR117" s="14" t="s">
        <v>1034</v>
      </c>
      <c r="DW117" s="14" t="s">
        <v>26</v>
      </c>
      <c r="DZ117" s="14" t="s">
        <v>772</v>
      </c>
      <c r="EG117" s="14" t="s">
        <v>4384</v>
      </c>
      <c r="EH117" s="14">
        <v>6</v>
      </c>
      <c r="EI117" s="14" t="s">
        <v>4385</v>
      </c>
      <c r="EJ117" s="14" t="s">
        <v>4386</v>
      </c>
      <c r="EK117" s="14" t="s">
        <v>4387</v>
      </c>
      <c r="EL117" s="14" t="s">
        <v>4370</v>
      </c>
      <c r="EM117" s="14" t="s">
        <v>4388</v>
      </c>
      <c r="EN117" s="14" t="s">
        <v>804</v>
      </c>
      <c r="EO117" s="14" t="s">
        <v>849</v>
      </c>
      <c r="EW117" s="14" t="s">
        <v>857</v>
      </c>
      <c r="EX117" s="14">
        <v>10</v>
      </c>
      <c r="EZ117" s="14" t="s">
        <v>797</v>
      </c>
      <c r="FD117" s="14" t="s">
        <v>853</v>
      </c>
      <c r="FH117" s="14" t="s">
        <v>799</v>
      </c>
      <c r="FI117" s="14">
        <v>3</v>
      </c>
      <c r="FJ117" s="14" t="s">
        <v>784</v>
      </c>
      <c r="FK117" s="14" t="s">
        <v>785</v>
      </c>
      <c r="FL117" s="14" t="s">
        <v>784</v>
      </c>
      <c r="FM117" s="14" t="s">
        <v>785</v>
      </c>
      <c r="FN117" s="14" t="s">
        <v>785</v>
      </c>
      <c r="FO117" s="14" t="s">
        <v>788</v>
      </c>
      <c r="FP117" s="14" t="s">
        <v>786</v>
      </c>
      <c r="FQ117" s="14" t="s">
        <v>784</v>
      </c>
      <c r="FR117" s="14" t="s">
        <v>784</v>
      </c>
      <c r="FS117" s="14" t="s">
        <v>788</v>
      </c>
      <c r="FT117" s="14" t="s">
        <v>784</v>
      </c>
      <c r="FU117" s="14" t="s">
        <v>784</v>
      </c>
      <c r="FV117" s="14" t="s">
        <v>784</v>
      </c>
      <c r="FW117" s="14" t="s">
        <v>788</v>
      </c>
      <c r="FX117" s="14" t="s">
        <v>784</v>
      </c>
      <c r="FY117" s="14" t="s">
        <v>784</v>
      </c>
      <c r="FZ117" s="14" t="s">
        <v>784</v>
      </c>
      <c r="GA117" s="14" t="s">
        <v>788</v>
      </c>
      <c r="GB117" s="14" t="s">
        <v>785</v>
      </c>
      <c r="GC117" s="14" t="s">
        <v>784</v>
      </c>
      <c r="GD117" s="14" t="s">
        <v>786</v>
      </c>
      <c r="GE117" s="14" t="s">
        <v>784</v>
      </c>
      <c r="GF117" s="14" t="s">
        <v>788</v>
      </c>
      <c r="GG117" s="14" t="s">
        <v>788</v>
      </c>
      <c r="GH117" s="14" t="s">
        <v>788</v>
      </c>
      <c r="GI117" s="14" t="s">
        <v>784</v>
      </c>
      <c r="GJ117" s="14" t="s">
        <v>789</v>
      </c>
      <c r="GK117" s="14" t="s">
        <v>789</v>
      </c>
      <c r="GL117" s="14" t="s">
        <v>789</v>
      </c>
      <c r="GM117" s="14" t="s">
        <v>789</v>
      </c>
      <c r="GN117" s="14" t="s">
        <v>4389</v>
      </c>
      <c r="GO117" s="14" t="s">
        <v>4390</v>
      </c>
      <c r="GP117" s="14" t="s">
        <v>4391</v>
      </c>
      <c r="GQ117" s="14" t="s">
        <v>4392</v>
      </c>
      <c r="GR117" s="14" t="s">
        <v>778</v>
      </c>
      <c r="GS117" s="14" t="s">
        <v>849</v>
      </c>
      <c r="HA117" s="14" t="s">
        <v>780</v>
      </c>
      <c r="HB117" s="14">
        <v>10</v>
      </c>
      <c r="HC117" s="14" t="s">
        <v>781</v>
      </c>
      <c r="HG117" s="14" t="s">
        <v>798</v>
      </c>
      <c r="HL117" s="14" t="s">
        <v>799</v>
      </c>
      <c r="HM117" s="14">
        <v>3</v>
      </c>
      <c r="HN117" s="14" t="s">
        <v>4393</v>
      </c>
      <c r="HO117" s="14" t="s">
        <v>4394</v>
      </c>
      <c r="HP117" s="14" t="s">
        <v>4395</v>
      </c>
      <c r="HQ117" s="14" t="s">
        <v>4396</v>
      </c>
      <c r="HR117" s="14" t="s">
        <v>804</v>
      </c>
      <c r="HS117" s="14" t="s">
        <v>849</v>
      </c>
      <c r="IA117" s="14" t="s">
        <v>806</v>
      </c>
      <c r="IB117" s="14">
        <v>2</v>
      </c>
      <c r="ID117" s="14" t="s">
        <v>797</v>
      </c>
      <c r="IH117" s="14" t="s">
        <v>853</v>
      </c>
      <c r="IL117" s="14" t="s">
        <v>799</v>
      </c>
      <c r="IM117" s="14">
        <v>1</v>
      </c>
      <c r="IR117">
        <f t="shared" si="10"/>
        <v>14</v>
      </c>
      <c r="IS117" s="9" t="s">
        <v>811</v>
      </c>
      <c r="IT117" s="9">
        <f t="shared" si="11"/>
        <v>47</v>
      </c>
      <c r="IU117" s="9">
        <v>1970</v>
      </c>
      <c r="IV117" s="14" t="s">
        <v>4397</v>
      </c>
      <c r="IW117" s="14" t="s">
        <v>1054</v>
      </c>
      <c r="IZ117"/>
    </row>
    <row r="118" spans="1:261" s="14" customFormat="1">
      <c r="A118" s="14">
        <v>274</v>
      </c>
      <c r="B118" s="14" t="s">
        <v>4398</v>
      </c>
      <c r="C118" s="14" t="s">
        <v>4399</v>
      </c>
      <c r="D118" s="14" t="s">
        <v>737</v>
      </c>
      <c r="E118" s="14" t="s">
        <v>738</v>
      </c>
      <c r="F118" s="14" t="s">
        <v>744</v>
      </c>
      <c r="G118" s="14">
        <v>29</v>
      </c>
      <c r="I118" s="14" t="s">
        <v>739</v>
      </c>
      <c r="J118" s="14" t="s">
        <v>740</v>
      </c>
      <c r="K118" s="14" t="s">
        <v>4400</v>
      </c>
      <c r="L118" s="14">
        <v>900450165</v>
      </c>
      <c r="M118" s="14">
        <v>2011</v>
      </c>
      <c r="N118" s="14" t="s">
        <v>4401</v>
      </c>
      <c r="O118" s="14">
        <v>3162980181</v>
      </c>
      <c r="P118" s="14" t="s">
        <v>4402</v>
      </c>
      <c r="Q118" s="14" t="s">
        <v>744</v>
      </c>
      <c r="S118" s="14" t="s">
        <v>4403</v>
      </c>
      <c r="T118" s="14" t="s">
        <v>4404</v>
      </c>
      <c r="U118" s="14" t="s">
        <v>4405</v>
      </c>
      <c r="V118" s="14" t="s">
        <v>4406</v>
      </c>
      <c r="W118" s="14" t="s">
        <v>749</v>
      </c>
      <c r="X118" s="14" t="s">
        <v>1479</v>
      </c>
      <c r="AL118" s="14" t="s">
        <v>1479</v>
      </c>
      <c r="AM118" s="14" t="s">
        <v>751</v>
      </c>
      <c r="AN118" s="14" t="s">
        <v>740</v>
      </c>
      <c r="AO118" s="14" t="s">
        <v>1064</v>
      </c>
      <c r="BA118" s="14" t="s">
        <v>754</v>
      </c>
      <c r="BD118" s="14" t="s">
        <v>4407</v>
      </c>
      <c r="BE118" s="14" t="s">
        <v>4408</v>
      </c>
      <c r="BF118" s="14" t="s">
        <v>4409</v>
      </c>
      <c r="BG118" s="14" t="s">
        <v>4410</v>
      </c>
      <c r="BH118" s="14" t="s">
        <v>4411</v>
      </c>
      <c r="BI118" s="14" t="s">
        <v>4412</v>
      </c>
      <c r="BJ118" s="14" t="s">
        <v>752</v>
      </c>
      <c r="BN118" s="14" t="s">
        <v>761</v>
      </c>
      <c r="BO118" t="str">
        <f t="shared" si="9"/>
        <v xml:space="preserve">  Servicio</v>
      </c>
      <c r="BP118" s="14" t="s">
        <v>4413</v>
      </c>
      <c r="BZ118" s="14" t="s">
        <v>764</v>
      </c>
      <c r="CD118" s="14">
        <v>95</v>
      </c>
      <c r="CE118" s="15">
        <v>6066000</v>
      </c>
      <c r="CF118" s="15">
        <v>31881000</v>
      </c>
      <c r="CG118" s="15">
        <v>143443000</v>
      </c>
      <c r="CH118" s="16">
        <v>36745418</v>
      </c>
      <c r="CI118" s="17">
        <v>768</v>
      </c>
      <c r="CJ118" s="15">
        <v>2541000</v>
      </c>
      <c r="CK118" s="15">
        <v>5225000</v>
      </c>
      <c r="CN118" s="14" t="s">
        <v>4414</v>
      </c>
      <c r="CO118" s="14" t="s">
        <v>752</v>
      </c>
      <c r="CQ118" s="14" t="s">
        <v>839</v>
      </c>
      <c r="CR118" s="14" t="s">
        <v>740</v>
      </c>
      <c r="CS118" s="14">
        <v>11</v>
      </c>
      <c r="CU118" s="14">
        <v>11</v>
      </c>
      <c r="CV118" s="14">
        <v>0</v>
      </c>
      <c r="CW118" s="14">
        <v>0</v>
      </c>
      <c r="CX118">
        <f t="shared" si="7"/>
        <v>22</v>
      </c>
      <c r="CY118" s="14" t="s">
        <v>4415</v>
      </c>
      <c r="CZ118" s="14" t="s">
        <v>752</v>
      </c>
      <c r="DA118" s="14" t="s">
        <v>768</v>
      </c>
      <c r="DB118" s="14" t="s">
        <v>768</v>
      </c>
      <c r="DC118" s="14" t="s">
        <v>768</v>
      </c>
      <c r="DD118" s="14" t="s">
        <v>768</v>
      </c>
      <c r="DE118" s="14" t="s">
        <v>768</v>
      </c>
      <c r="DF118" s="14" t="s">
        <v>768</v>
      </c>
      <c r="DG118" s="14" t="s">
        <v>768</v>
      </c>
      <c r="DH118" s="14" t="s">
        <v>768</v>
      </c>
      <c r="DI118" s="15">
        <v>200000000</v>
      </c>
      <c r="DJ118" s="15">
        <v>250000000</v>
      </c>
      <c r="DK118" s="15">
        <v>7400000</v>
      </c>
      <c r="DL118" s="15">
        <v>10000000</v>
      </c>
      <c r="DO118" s="14" t="s">
        <v>769</v>
      </c>
      <c r="DP118" s="14" t="s">
        <v>770</v>
      </c>
      <c r="DY118" s="14" t="s">
        <v>771</v>
      </c>
      <c r="DZ118" s="14" t="s">
        <v>772</v>
      </c>
      <c r="EA118" s="14" t="s">
        <v>843</v>
      </c>
      <c r="EG118" s="14" t="s">
        <v>4416</v>
      </c>
      <c r="EH118" s="14">
        <v>2</v>
      </c>
      <c r="EI118" s="14" t="s">
        <v>4417</v>
      </c>
      <c r="EJ118" s="14" t="s">
        <v>4418</v>
      </c>
      <c r="EK118" s="14" t="s">
        <v>4419</v>
      </c>
      <c r="EL118" s="14" t="s">
        <v>4401</v>
      </c>
      <c r="EM118" s="14" t="s">
        <v>4420</v>
      </c>
      <c r="EN118" s="14" t="s">
        <v>778</v>
      </c>
      <c r="EO118" s="14" t="s">
        <v>779</v>
      </c>
      <c r="EW118" s="14" t="s">
        <v>780</v>
      </c>
      <c r="EX118" s="14">
        <v>11</v>
      </c>
      <c r="EZ118" s="14" t="s">
        <v>797</v>
      </c>
      <c r="FC118" s="14" t="s">
        <v>798</v>
      </c>
      <c r="FH118" s="14" t="s">
        <v>752</v>
      </c>
      <c r="FJ118" s="14" t="s">
        <v>785</v>
      </c>
      <c r="FK118" s="14" t="s">
        <v>784</v>
      </c>
      <c r="FL118" s="14" t="s">
        <v>785</v>
      </c>
      <c r="FM118" s="14" t="s">
        <v>785</v>
      </c>
      <c r="FN118" s="14" t="s">
        <v>785</v>
      </c>
      <c r="FO118" s="14" t="s">
        <v>786</v>
      </c>
      <c r="FP118" s="14" t="s">
        <v>784</v>
      </c>
      <c r="FQ118" s="14" t="s">
        <v>786</v>
      </c>
      <c r="FR118" s="14" t="s">
        <v>785</v>
      </c>
      <c r="FS118" s="14" t="s">
        <v>788</v>
      </c>
      <c r="FT118" s="14" t="s">
        <v>785</v>
      </c>
      <c r="FU118" s="14" t="s">
        <v>788</v>
      </c>
      <c r="FV118" s="14" t="s">
        <v>788</v>
      </c>
      <c r="FW118" s="14" t="s">
        <v>788</v>
      </c>
      <c r="FX118" s="14" t="s">
        <v>784</v>
      </c>
      <c r="FY118" s="14" t="s">
        <v>784</v>
      </c>
      <c r="FZ118" s="14" t="s">
        <v>788</v>
      </c>
      <c r="GA118" s="14" t="s">
        <v>788</v>
      </c>
      <c r="GB118" s="14" t="s">
        <v>785</v>
      </c>
      <c r="GC118" s="14" t="s">
        <v>785</v>
      </c>
      <c r="GD118" s="14" t="s">
        <v>788</v>
      </c>
      <c r="GE118" s="14" t="s">
        <v>785</v>
      </c>
      <c r="GF118" s="14" t="s">
        <v>788</v>
      </c>
      <c r="GG118" s="14" t="s">
        <v>788</v>
      </c>
      <c r="GH118" s="14" t="s">
        <v>788</v>
      </c>
      <c r="GI118" s="14" t="s">
        <v>788</v>
      </c>
      <c r="GJ118" s="14" t="s">
        <v>789</v>
      </c>
      <c r="GK118" s="14" t="s">
        <v>789</v>
      </c>
      <c r="GL118" s="14" t="s">
        <v>789</v>
      </c>
      <c r="GM118" s="14" t="s">
        <v>791</v>
      </c>
      <c r="GN118" s="14" t="s">
        <v>4421</v>
      </c>
      <c r="GO118" s="14" t="s">
        <v>4422</v>
      </c>
      <c r="GP118" s="14" t="s">
        <v>4423</v>
      </c>
      <c r="GQ118" s="14" t="s">
        <v>4424</v>
      </c>
      <c r="GR118" s="14" t="s">
        <v>804</v>
      </c>
      <c r="GS118" s="14" t="s">
        <v>779</v>
      </c>
      <c r="HA118" s="14" t="s">
        <v>857</v>
      </c>
      <c r="HB118" s="14">
        <v>10</v>
      </c>
      <c r="HD118" s="14" t="s">
        <v>797</v>
      </c>
      <c r="HE118" s="14" t="s">
        <v>858</v>
      </c>
      <c r="HL118" s="14" t="s">
        <v>752</v>
      </c>
      <c r="IN118" s="14" t="s">
        <v>4425</v>
      </c>
      <c r="IO118" s="14" t="s">
        <v>4426</v>
      </c>
      <c r="IP118" s="14" t="s">
        <v>4427</v>
      </c>
      <c r="IQ118" s="14">
        <v>3176699238</v>
      </c>
      <c r="IR118">
        <f t="shared" si="10"/>
        <v>6</v>
      </c>
      <c r="IS118" s="9" t="s">
        <v>811</v>
      </c>
      <c r="IT118" s="9">
        <f t="shared" si="11"/>
        <v>40</v>
      </c>
      <c r="IU118" s="9">
        <v>1977</v>
      </c>
      <c r="IV118" s="14" t="s">
        <v>4428</v>
      </c>
      <c r="IW118" s="14" t="s">
        <v>1136</v>
      </c>
      <c r="IZ118">
        <v>1</v>
      </c>
    </row>
    <row r="119" spans="1:261" s="14" customFormat="1">
      <c r="A119" s="14">
        <v>453</v>
      </c>
      <c r="B119" s="14" t="s">
        <v>4429</v>
      </c>
      <c r="C119" s="14" t="s">
        <v>4430</v>
      </c>
      <c r="D119" s="14" t="s">
        <v>737</v>
      </c>
      <c r="E119" s="14" t="s">
        <v>738</v>
      </c>
      <c r="I119" s="14" t="s">
        <v>739</v>
      </c>
      <c r="J119" s="14" t="s">
        <v>740</v>
      </c>
      <c r="K119" s="14" t="s">
        <v>435</v>
      </c>
      <c r="L119" s="14">
        <v>805006906</v>
      </c>
      <c r="M119" s="14">
        <v>1997</v>
      </c>
      <c r="N119" s="14" t="s">
        <v>4431</v>
      </c>
      <c r="O119" s="14">
        <v>6954565</v>
      </c>
      <c r="P119" s="14" t="s">
        <v>4432</v>
      </c>
      <c r="Q119" s="14" t="s">
        <v>979</v>
      </c>
      <c r="T119" s="14" t="s">
        <v>4433</v>
      </c>
      <c r="U119" s="14" t="s">
        <v>4433</v>
      </c>
      <c r="V119" s="14" t="s">
        <v>4434</v>
      </c>
      <c r="W119" s="14" t="s">
        <v>822</v>
      </c>
      <c r="AD119" s="14" t="s">
        <v>869</v>
      </c>
      <c r="AE119" s="14" t="s">
        <v>4435</v>
      </c>
      <c r="AL119" t="str">
        <f t="shared" ref="AL119" si="15">CONCATENATE(AD119," ",AE119)</f>
        <v>Otra actividad  - ¿Cuál? Materias primas para la Industria Plástica</v>
      </c>
      <c r="AM119" s="14" t="s">
        <v>751</v>
      </c>
      <c r="AN119" s="14" t="s">
        <v>740</v>
      </c>
      <c r="AO119" s="14" t="s">
        <v>22</v>
      </c>
      <c r="AP119" s="14" t="s">
        <v>4436</v>
      </c>
      <c r="BA119" s="14" t="s">
        <v>754</v>
      </c>
      <c r="BD119" s="14" t="s">
        <v>4437</v>
      </c>
      <c r="BE119" s="14" t="s">
        <v>4438</v>
      </c>
      <c r="BF119" s="14" t="s">
        <v>4439</v>
      </c>
      <c r="BG119" s="14" t="s">
        <v>4440</v>
      </c>
      <c r="BH119" s="14" t="s">
        <v>4441</v>
      </c>
      <c r="BI119" s="14" t="s">
        <v>4442</v>
      </c>
      <c r="BJ119" s="14" t="s">
        <v>752</v>
      </c>
      <c r="BL119" s="14" t="s">
        <v>831</v>
      </c>
      <c r="BO119" t="str">
        <f t="shared" si="9"/>
        <v xml:space="preserve">Producto físico  </v>
      </c>
      <c r="BP119" s="14" t="s">
        <v>4443</v>
      </c>
      <c r="BQ119" s="14" t="s">
        <v>833</v>
      </c>
      <c r="BR119" s="14" t="s">
        <v>834</v>
      </c>
      <c r="BS119" s="14" t="s">
        <v>954</v>
      </c>
      <c r="BT119" s="14" t="s">
        <v>835</v>
      </c>
      <c r="BU119" s="14">
        <v>1</v>
      </c>
      <c r="BV119" s="14" t="s">
        <v>3072</v>
      </c>
      <c r="BW119" s="14" t="s">
        <v>4444</v>
      </c>
      <c r="BX119" s="14" t="s">
        <v>837</v>
      </c>
      <c r="CE119" s="12">
        <v>4335139353</v>
      </c>
      <c r="CF119" s="12">
        <v>4944132000</v>
      </c>
      <c r="CG119" s="12">
        <v>7435092000</v>
      </c>
      <c r="CH119" s="14">
        <v>1677483000</v>
      </c>
      <c r="CI119" s="15">
        <v>21000000</v>
      </c>
      <c r="CJ119" s="15">
        <v>18232000</v>
      </c>
      <c r="CK119" s="15">
        <v>-103249000</v>
      </c>
      <c r="CN119" s="14" t="s">
        <v>4445</v>
      </c>
      <c r="CO119" s="14" t="s">
        <v>752</v>
      </c>
      <c r="CQ119" s="14" t="s">
        <v>839</v>
      </c>
      <c r="CR119" s="14" t="s">
        <v>740</v>
      </c>
      <c r="CS119" s="14">
        <v>32</v>
      </c>
      <c r="CT119" s="14">
        <v>0</v>
      </c>
      <c r="CU119" s="14">
        <v>0</v>
      </c>
      <c r="CV119" s="14">
        <v>2</v>
      </c>
      <c r="CW119" s="14">
        <v>0</v>
      </c>
      <c r="CX119">
        <f t="shared" si="7"/>
        <v>34</v>
      </c>
      <c r="CY119" s="14" t="s">
        <v>1113</v>
      </c>
      <c r="CZ119" s="14" t="s">
        <v>752</v>
      </c>
      <c r="DI119" s="15">
        <v>7200000000</v>
      </c>
      <c r="DJ119" s="15">
        <v>8500000000</v>
      </c>
      <c r="DK119" s="15">
        <v>100000000</v>
      </c>
      <c r="DL119" s="15">
        <v>300000000</v>
      </c>
      <c r="DM119" s="14" t="s">
        <v>887</v>
      </c>
      <c r="DN119" s="14" t="s">
        <v>888</v>
      </c>
      <c r="DO119" s="14" t="s">
        <v>769</v>
      </c>
      <c r="DP119" s="14" t="s">
        <v>770</v>
      </c>
      <c r="DV119" s="14" t="s">
        <v>49</v>
      </c>
      <c r="DZ119" s="14" t="s">
        <v>772</v>
      </c>
      <c r="EA119" s="14" t="s">
        <v>843</v>
      </c>
      <c r="EG119" s="14" t="s">
        <v>4446</v>
      </c>
      <c r="EH119" s="14">
        <v>4</v>
      </c>
      <c r="EI119" s="14" t="s">
        <v>4447</v>
      </c>
      <c r="EJ119" s="14" t="s">
        <v>4448</v>
      </c>
      <c r="EK119" s="14" t="s">
        <v>4449</v>
      </c>
      <c r="EL119" s="14" t="s">
        <v>4431</v>
      </c>
      <c r="EM119" s="14" t="s">
        <v>4450</v>
      </c>
      <c r="EN119" s="14" t="s">
        <v>778</v>
      </c>
      <c r="EO119" s="14" t="s">
        <v>1092</v>
      </c>
      <c r="EW119" s="14" t="s">
        <v>780</v>
      </c>
      <c r="EX119" s="14">
        <v>3</v>
      </c>
      <c r="EY119" s="14" t="s">
        <v>781</v>
      </c>
      <c r="FC119" s="14" t="s">
        <v>798</v>
      </c>
      <c r="FH119" s="14" t="s">
        <v>752</v>
      </c>
      <c r="FJ119" s="14" t="s">
        <v>785</v>
      </c>
      <c r="FK119" s="14" t="s">
        <v>787</v>
      </c>
      <c r="FL119" s="14" t="s">
        <v>785</v>
      </c>
      <c r="FM119" s="14" t="s">
        <v>784</v>
      </c>
      <c r="FN119" s="14" t="s">
        <v>787</v>
      </c>
      <c r="FO119" s="14" t="s">
        <v>786</v>
      </c>
      <c r="FP119" s="14" t="s">
        <v>784</v>
      </c>
      <c r="FQ119" s="14" t="s">
        <v>787</v>
      </c>
      <c r="FR119" s="14" t="s">
        <v>784</v>
      </c>
      <c r="FS119" s="14" t="s">
        <v>786</v>
      </c>
      <c r="FT119" s="14" t="s">
        <v>787</v>
      </c>
      <c r="FU119" s="14" t="s">
        <v>787</v>
      </c>
      <c r="FV119" s="14" t="s">
        <v>787</v>
      </c>
      <c r="FW119" s="14" t="s">
        <v>787</v>
      </c>
      <c r="FX119" s="14" t="s">
        <v>787</v>
      </c>
      <c r="FY119" s="14" t="s">
        <v>784</v>
      </c>
      <c r="FZ119" s="14" t="s">
        <v>787</v>
      </c>
      <c r="GA119" s="14" t="s">
        <v>788</v>
      </c>
      <c r="GB119" s="14" t="s">
        <v>785</v>
      </c>
      <c r="GC119" s="14" t="s">
        <v>787</v>
      </c>
      <c r="GD119" s="14" t="s">
        <v>784</v>
      </c>
      <c r="GE119" s="14" t="s">
        <v>784</v>
      </c>
      <c r="GF119" s="14" t="s">
        <v>786</v>
      </c>
      <c r="GG119" s="14" t="s">
        <v>786</v>
      </c>
      <c r="GH119" s="14" t="s">
        <v>788</v>
      </c>
      <c r="GI119" s="14" t="s">
        <v>787</v>
      </c>
      <c r="GJ119" s="14" t="s">
        <v>789</v>
      </c>
      <c r="GK119" s="14" t="s">
        <v>789</v>
      </c>
      <c r="GL119" s="14" t="s">
        <v>790</v>
      </c>
      <c r="GM119" s="14" t="s">
        <v>791</v>
      </c>
      <c r="GN119" s="14" t="s">
        <v>4451</v>
      </c>
      <c r="GO119" s="14" t="s">
        <v>4452</v>
      </c>
      <c r="GP119" s="14" t="s">
        <v>4453</v>
      </c>
      <c r="GQ119" s="14" t="s">
        <v>4454</v>
      </c>
      <c r="GR119" s="14" t="s">
        <v>778</v>
      </c>
      <c r="GS119" s="14" t="s">
        <v>1092</v>
      </c>
      <c r="HA119" s="14" t="s">
        <v>967</v>
      </c>
      <c r="HB119" s="14">
        <v>19</v>
      </c>
      <c r="HH119" s="14" t="s">
        <v>853</v>
      </c>
      <c r="HI119" s="14" t="s">
        <v>782</v>
      </c>
      <c r="HL119" s="14" t="s">
        <v>799</v>
      </c>
      <c r="HM119" s="14">
        <v>2</v>
      </c>
      <c r="HN119" s="14" t="s">
        <v>4455</v>
      </c>
      <c r="HO119" s="14" t="s">
        <v>4456</v>
      </c>
      <c r="HP119" s="14" t="s">
        <v>4457</v>
      </c>
      <c r="HQ119" s="14" t="s">
        <v>4458</v>
      </c>
      <c r="HR119" s="14" t="s">
        <v>778</v>
      </c>
      <c r="HS119" s="14" t="s">
        <v>849</v>
      </c>
      <c r="IA119" s="14" t="s">
        <v>857</v>
      </c>
      <c r="IB119" s="14">
        <v>15</v>
      </c>
      <c r="ID119" s="14" t="s">
        <v>797</v>
      </c>
      <c r="IE119" s="14" t="s">
        <v>858</v>
      </c>
      <c r="IL119" s="14" t="s">
        <v>752</v>
      </c>
      <c r="IN119" s="14" t="s">
        <v>4459</v>
      </c>
      <c r="IR119">
        <f t="shared" si="10"/>
        <v>20</v>
      </c>
      <c r="IS119" s="9" t="s">
        <v>811</v>
      </c>
      <c r="IT119" s="9">
        <f t="shared" si="11"/>
        <v>48</v>
      </c>
      <c r="IU119" s="9">
        <v>1969</v>
      </c>
      <c r="IW119" s="14" t="s">
        <v>807</v>
      </c>
      <c r="IX119" s="14" t="s">
        <v>4460</v>
      </c>
      <c r="IZ119"/>
      <c r="JA119" s="14">
        <v>1</v>
      </c>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sheetData>
  <autoFilter ref="A2:JA11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Ranaking</vt:lpstr>
      <vt:lpstr>Pricing</vt:lpstr>
      <vt:lpstr>Worksheet</vt:lpstr>
      <vt:lpstr>Hoja2</vt:lpstr>
      <vt:lpstr>Hoja3</vt:lpstr>
      <vt:lpstr>Ranking para publicar</vt:lpstr>
      <vt:lpstr>Linea Base</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Andrea Hormaza Arbelaez</cp:lastModifiedBy>
  <cp:lastPrinted>2017-08-08T13:43:40Z</cp:lastPrinted>
  <dcterms:created xsi:type="dcterms:W3CDTF">2017-07-28T14:19:17Z</dcterms:created>
  <dcterms:modified xsi:type="dcterms:W3CDTF">2017-08-10T19:09:03Z</dcterms:modified>
</cp:coreProperties>
</file>